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40" activeTab="2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.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3">'CROTONE'!$3:$4</definedName>
    <definedName name="_xlnm.Print_Titles" localSheetId="5">'LOCRI'!$3:$4</definedName>
    <definedName name="_xlnm.Print_Titles" localSheetId="7">'MILETO'!$4:$5</definedName>
    <definedName name="_xlnm.Print_Titles" localSheetId="8">'OPPIDO MAMERTINA'!$3:$4</definedName>
    <definedName name="_xlnm.Print_Titles" localSheetId="9">'REGGIO CAL.'!$3:$4</definedName>
    <definedName name="_xlnm.Print_Titles" localSheetId="10">'ROSSANO'!$3:$4</definedName>
    <definedName name="_xlnm.Print_Titles" localSheetId="11">'S.MARCO ARG.'!$3:$4</definedName>
  </definedNames>
  <calcPr fullCalcOnLoad="1"/>
</workbook>
</file>

<file path=xl/sharedStrings.xml><?xml version="1.0" encoding="utf-8"?>
<sst xmlns="http://schemas.openxmlformats.org/spreadsheetml/2006/main" count="2200" uniqueCount="461">
  <si>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</si>
  <si>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</si>
  <si>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</si>
  <si>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</si>
  <si>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</si>
  <si>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</si>
  <si>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</si>
  <si>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</si>
  <si>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</si>
  <si>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</si>
  <si>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</si>
  <si>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</si>
  <si>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</si>
  <si>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</si>
  <si>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</si>
  <si>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</si>
  <si>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</si>
  <si>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</si>
  <si>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</si>
  <si>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</si>
  <si>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</si>
  <si>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</si>
  <si>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</si>
  <si>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</si>
  <si>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</si>
  <si>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</si>
  <si>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</si>
  <si>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</si>
  <si>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PP</t>
  </si>
  <si>
    <t>LIBERTINO MARIA</t>
  </si>
  <si>
    <t>MARCELLO FILOMENA</t>
  </si>
  <si>
    <t>GIORDANO MARIA GRAZIA</t>
  </si>
  <si>
    <t>PRIMERANO ANNA</t>
  </si>
  <si>
    <t>RICONGIUNGIMENTO AL CONIUGE O AL GENITORE RESIDENTE IN COMUNE DELLA DIOCESI</t>
  </si>
  <si>
    <t>MESIANO CONCETTA ANTONIA</t>
  </si>
  <si>
    <t>ARCURI FRANCESCO</t>
  </si>
  <si>
    <t>TRIPALDI ANNAMARIA</t>
  </si>
  <si>
    <t>DE VITA DOMENICO</t>
  </si>
  <si>
    <t>SCHIRRIPA FRANCESCA</t>
  </si>
  <si>
    <t>SANTAGUIDA ANNUNZIATA</t>
  </si>
  <si>
    <t>RC</t>
  </si>
  <si>
    <t>GAUDENTE SILVANA</t>
  </si>
  <si>
    <t>MEDDIS FIORENZA</t>
  </si>
  <si>
    <t xml:space="preserve">PANTANO ANNA LIBERATA </t>
  </si>
  <si>
    <t>CZ</t>
  </si>
  <si>
    <t>PUGLIESE CATERINA</t>
  </si>
  <si>
    <t xml:space="preserve">NATALE FRANCESCA </t>
  </si>
  <si>
    <t>NESCI MARIA STELLA</t>
  </si>
  <si>
    <t>SCOLIERI FRANCESCANTONIO</t>
  </si>
  <si>
    <t>PAOLINI IOLANDA</t>
  </si>
  <si>
    <t>AQ</t>
  </si>
  <si>
    <t xml:space="preserve">VILONE CONCETTA </t>
  </si>
  <si>
    <t xml:space="preserve">RONDINELLI ROSA MARIA </t>
  </si>
  <si>
    <t>VACIRCA MARIA GIUSEPPINA</t>
  </si>
  <si>
    <t>PIPERNO MARIA APOLLONIA</t>
  </si>
  <si>
    <t>MARCELLO MARIELLA</t>
  </si>
  <si>
    <t>AVALLONE ASSUNTA</t>
  </si>
  <si>
    <t>ROSSI ANTONELLA</t>
  </si>
  <si>
    <t>CORIGLIANO ANTONIA</t>
  </si>
  <si>
    <t>DI BELLA ELISABETTA</t>
  </si>
  <si>
    <t>ZAPPONE MARIA DOMENICA</t>
  </si>
  <si>
    <t xml:space="preserve">DI NATOLO ANNA </t>
  </si>
  <si>
    <t>VENTRICE LINA</t>
  </si>
  <si>
    <t>CERAVOLO LOREDANA</t>
  </si>
  <si>
    <t>DI LIETO ANTONIO</t>
  </si>
  <si>
    <t>SANTORO ROSELLA</t>
  </si>
  <si>
    <t>KR</t>
  </si>
  <si>
    <t>DONATO TERESA</t>
  </si>
  <si>
    <t>LAURORA MARIO</t>
  </si>
  <si>
    <t>FRANCO TERESA</t>
  </si>
  <si>
    <t>SABATO CHIARINA</t>
  </si>
  <si>
    <t>CAPORALE IMMACOLATA</t>
  </si>
  <si>
    <t>SIRIANNI MICHELINA</t>
  </si>
  <si>
    <t>CRISTOFALO ANNA RITA</t>
  </si>
  <si>
    <t xml:space="preserve">ARABIA ROSINA </t>
  </si>
  <si>
    <t xml:space="preserve">LA ROSA ANNA </t>
  </si>
  <si>
    <t>LECCE SONIA NINFA</t>
  </si>
  <si>
    <t xml:space="preserve">TARANTINO ADRIANA </t>
  </si>
  <si>
    <t>RUSSO EUGENIA</t>
  </si>
  <si>
    <t>NESTICO' RITA</t>
  </si>
  <si>
    <t>LUCIA PATRIZIA</t>
  </si>
  <si>
    <t>CHIEFALI ELVIRA</t>
  </si>
  <si>
    <t>BARBIERI LAURA</t>
  </si>
  <si>
    <t>MERCURIO STEFANIA</t>
  </si>
  <si>
    <t>MAZZA ANGELA</t>
  </si>
  <si>
    <t>DE BIASE MARIA ANGELICA</t>
  </si>
  <si>
    <t>CS</t>
  </si>
  <si>
    <t>CONTE RUGGIERO CATERINA</t>
  </si>
  <si>
    <t>ANASTASIO LUCIA</t>
  </si>
  <si>
    <t>COLOCA FRANCESCA RAFFAELA</t>
  </si>
  <si>
    <t>DAMIANI GIACOMINA</t>
  </si>
  <si>
    <t>SALERNO GIUSEPPINA</t>
  </si>
  <si>
    <t>SIRLETO SAPIENZA</t>
  </si>
  <si>
    <t>CALARCO LUIGI</t>
  </si>
  <si>
    <t>ME</t>
  </si>
  <si>
    <t>ROCCA RITA</t>
  </si>
  <si>
    <t>CRISTOFALO PATRIZIA</t>
  </si>
  <si>
    <t>PARROTTA ANTONIETTA</t>
  </si>
  <si>
    <t>PARROTTA CATERINA</t>
  </si>
  <si>
    <t>RACHIELE ASSUNTA</t>
  </si>
  <si>
    <t>MANES ANTONELLA</t>
  </si>
  <si>
    <t>CALIO' MARIA CATERINA</t>
  </si>
  <si>
    <t>SODA SERAFINA</t>
  </si>
  <si>
    <t>ROSANO' ANTONIA</t>
  </si>
  <si>
    <t>CARNOVALE GILDA DOMENICA</t>
  </si>
  <si>
    <t>MARRA MARIA</t>
  </si>
  <si>
    <t>CILURZO MARISA</t>
  </si>
  <si>
    <t>TETI MARILENA</t>
  </si>
  <si>
    <t>PANCRAZIO ROSINA</t>
  </si>
  <si>
    <t>LAMEZIA</t>
  </si>
  <si>
    <t>TALARICO LUCIANA</t>
  </si>
  <si>
    <t>AIELLO PATRIZIA</t>
  </si>
  <si>
    <t>BARBERIO IRIS</t>
  </si>
  <si>
    <t>DI BELLA RITA</t>
  </si>
  <si>
    <t>ROPERTO ANTONELLA</t>
  </si>
  <si>
    <t>MAGNONE ROSINA</t>
  </si>
  <si>
    <t xml:space="preserve">IORFIDA MARIA ANTONIETTA </t>
  </si>
  <si>
    <t>FRIJIA ANGELA</t>
  </si>
  <si>
    <t>TRAPASSO ANGIOLINA</t>
  </si>
  <si>
    <t>MANTELLO CARMELINA</t>
  </si>
  <si>
    <t>X</t>
  </si>
  <si>
    <t xml:space="preserve">STRANGIS TIZIANA </t>
  </si>
  <si>
    <t>CHIARELLA ANNUNZIATA</t>
  </si>
  <si>
    <t>CAPORALE PATRIZIA IDA</t>
  </si>
  <si>
    <t>DE SANDO MARIANNA</t>
  </si>
  <si>
    <t>COSENTINO ORNELLA NICOLINA</t>
  </si>
  <si>
    <t>MARCELLA MARIA ANTONIETTA</t>
  </si>
  <si>
    <t>MICALETTO ANTONIA</t>
  </si>
  <si>
    <t>BERNARDI CATERINA</t>
  </si>
  <si>
    <t xml:space="preserve">BRUNI GABRIELLA </t>
  </si>
  <si>
    <t>SMORTO MARIA GRAZIA</t>
  </si>
  <si>
    <t>MURACA ROSA ALBA</t>
  </si>
  <si>
    <t>MANCUSO FRANCESCHINA</t>
  </si>
  <si>
    <t>MAZZEI FRANCESCA</t>
  </si>
  <si>
    <t>SCARFO'  RITA</t>
  </si>
  <si>
    <t>TA</t>
  </si>
  <si>
    <t>RIOLO MARIA GIOVANNA</t>
  </si>
  <si>
    <t xml:space="preserve">BARBERIO ANGELA </t>
  </si>
  <si>
    <t>GRECO FILOMENA</t>
  </si>
  <si>
    <t>CRUDO ANTONIETTA</t>
  </si>
  <si>
    <t>BORRELLI ANTONIETTA</t>
  </si>
  <si>
    <t>CUSATO CARMELA</t>
  </si>
  <si>
    <t xml:space="preserve">SCUTIFERO ELISABETTA </t>
  </si>
  <si>
    <t>GENDUSO GIUSEPPINA</t>
  </si>
  <si>
    <t xml:space="preserve">FICO ANTONIETTA </t>
  </si>
  <si>
    <t>LOMBARDO ROSA</t>
  </si>
  <si>
    <t>PARISI ANTONELLA MARIA</t>
  </si>
  <si>
    <t>CAPUTO ANGELA</t>
  </si>
  <si>
    <t>GODINO ELISA</t>
  </si>
  <si>
    <t>CASACCIO VINCENZA</t>
  </si>
  <si>
    <t>LONGO DANIELA</t>
  </si>
  <si>
    <t xml:space="preserve">SESTITO GIUSEPPE </t>
  </si>
  <si>
    <t>PIRILLO ANNAMARIA</t>
  </si>
  <si>
    <t>RUGGIERO RAFFAELLA CINZIA</t>
  </si>
  <si>
    <t xml:space="preserve">LANTIERI PAOLA </t>
  </si>
  <si>
    <t>PARRILLA EMILIO</t>
  </si>
  <si>
    <t>TO</t>
  </si>
  <si>
    <t>LIOTTI ANTONELLA</t>
  </si>
  <si>
    <t>pp</t>
  </si>
  <si>
    <t>SCIARROTTA FRANCA IDA</t>
  </si>
  <si>
    <t>CAPELLUPO SAVERIA</t>
  </si>
  <si>
    <t>PETROZZIELLO FILOMENA</t>
  </si>
  <si>
    <t>SANZONE GRAZIA</t>
  </si>
  <si>
    <t>CAMMAROTA FLAVIA</t>
  </si>
  <si>
    <t>SPINACI GIOVANNI</t>
  </si>
  <si>
    <t>CASACCIO ANNA</t>
  </si>
  <si>
    <t>DE LUCA CATERINA</t>
  </si>
  <si>
    <t>VI</t>
  </si>
  <si>
    <t>BUMBACA CATERINA</t>
  </si>
  <si>
    <t>PZ</t>
  </si>
  <si>
    <t>PACE VITTORIA VALENTINA</t>
  </si>
  <si>
    <t xml:space="preserve">LUTRI ANTONIETTA </t>
  </si>
  <si>
    <t>CASSANO</t>
  </si>
  <si>
    <t xml:space="preserve">LA MOGLIE MARIA </t>
  </si>
  <si>
    <t>DE  FRANCO MARIA VITTORIA</t>
  </si>
  <si>
    <t xml:space="preserve">VARLARO MARIA GIUSEPPA </t>
  </si>
  <si>
    <t>GIAMPIETRO MARIA FRANCA</t>
  </si>
  <si>
    <t>FORTUNATO DOMENICA</t>
  </si>
  <si>
    <t>ALBERTI FILOMENA</t>
  </si>
  <si>
    <t>EE</t>
  </si>
  <si>
    <t>LUNGRO</t>
  </si>
  <si>
    <t>MERINGOLO ROSINA</t>
  </si>
  <si>
    <t>CALONICO GIUSEPPINA</t>
  </si>
  <si>
    <t>LANZA PIETRO</t>
  </si>
  <si>
    <t>ROSSANO</t>
  </si>
  <si>
    <t xml:space="preserve">MARINO ANGELA TERESA </t>
  </si>
  <si>
    <t>RUSSO ANGELINA</t>
  </si>
  <si>
    <t>GAGLIARDI LODOVICO</t>
  </si>
  <si>
    <t xml:space="preserve">CAMPANA GIULIETTA </t>
  </si>
  <si>
    <t>GOLLUSCIO VINCENZA</t>
  </si>
  <si>
    <t xml:space="preserve">SCARNATO CONCETTA </t>
  </si>
  <si>
    <t>GRISARO MARIA TERESA</t>
  </si>
  <si>
    <t>PIRILLO ROBERTA TERESA</t>
  </si>
  <si>
    <t xml:space="preserve">SALATINO ANTONELLA </t>
  </si>
  <si>
    <t>SANTELLA MARIA PINA</t>
  </si>
  <si>
    <t xml:space="preserve">MISURACA GIOVANNA </t>
  </si>
  <si>
    <t xml:space="preserve">LIRANGI CONCETTA </t>
  </si>
  <si>
    <t>COZZOLINO IMMACOLATA</t>
  </si>
  <si>
    <t>MARTILOTTI FRANCA</t>
  </si>
  <si>
    <t>LAVIA MARIA</t>
  </si>
  <si>
    <t>PALOPOLI CARMELA</t>
  </si>
  <si>
    <t>LEO BOMBINA</t>
  </si>
  <si>
    <t>MI</t>
  </si>
  <si>
    <t>FEDERICO ANTONIO</t>
  </si>
  <si>
    <t>FALCONE ANGELA</t>
  </si>
  <si>
    <t>TORTORA GIOVANNA</t>
  </si>
  <si>
    <t>LONGO AQUILINA ANTONIETTA</t>
  </si>
  <si>
    <t>S.MARC</t>
  </si>
  <si>
    <t>FALBO VALERIA</t>
  </si>
  <si>
    <t>VERTA MARIA FRANCA</t>
  </si>
  <si>
    <t xml:space="preserve">PETRASSO FELICETTA </t>
  </si>
  <si>
    <t>FELICE MARIA ROSARIA</t>
  </si>
  <si>
    <t>MASELLA LETIZIA</t>
  </si>
  <si>
    <t>BISCARDI ANNA MARIA</t>
  </si>
  <si>
    <t xml:space="preserve">TARSITANO ROSETTA </t>
  </si>
  <si>
    <t xml:space="preserve">BENVENUTO DORIANA </t>
  </si>
  <si>
    <t xml:space="preserve">CARNOVALE ANNA </t>
  </si>
  <si>
    <t>PUGLIESE DANIELA</t>
  </si>
  <si>
    <t xml:space="preserve">STAVALE ANTONELLA </t>
  </si>
  <si>
    <t>FAGO GIOVANNA</t>
  </si>
  <si>
    <t>PROVENZANO FRANCA</t>
  </si>
  <si>
    <t xml:space="preserve">MARTORELLI MARIA ANTONIETTA </t>
  </si>
  <si>
    <t>RISOTTO ANNA LUCIA</t>
  </si>
  <si>
    <t>GUAGLIANONE PASQUALE</t>
  </si>
  <si>
    <t>PICARELLI MARIA ANTONIETTA</t>
  </si>
  <si>
    <t>SCORNAIENCHI MARISA</t>
  </si>
  <si>
    <t>ANTONUCCIO CRISTINA</t>
  </si>
  <si>
    <t>RICCIO ERMINIA</t>
  </si>
  <si>
    <t>CARUSO MENA</t>
  </si>
  <si>
    <t>MARTINO FRANCESCA</t>
  </si>
  <si>
    <t xml:space="preserve">RUSSO GEMMA </t>
  </si>
  <si>
    <t>RUSSO CARLOTTA</t>
  </si>
  <si>
    <t xml:space="preserve">REALE FILOMENA FLORIANA </t>
  </si>
  <si>
    <t>CATALDI GUERRIERI CARMELA</t>
  </si>
  <si>
    <t>ZUCCARO RINA</t>
  </si>
  <si>
    <t xml:space="preserve">CERCHIARA ROSETTA MARIA CARMELA </t>
  </si>
  <si>
    <t>DE FRANCO FRANCESCA</t>
  </si>
  <si>
    <t>GALIMA ELISA</t>
  </si>
  <si>
    <t>ROBERTI MARIA IMMACOLATA</t>
  </si>
  <si>
    <t>FURFARO DANIELA</t>
  </si>
  <si>
    <t xml:space="preserve">VERSACE ANGELA </t>
  </si>
  <si>
    <t>ALOI LUISA</t>
  </si>
  <si>
    <t>ALOI RITA</t>
  </si>
  <si>
    <t xml:space="preserve">FERRATO ANNA </t>
  </si>
  <si>
    <t>MUSOLINO MARTINO CATERINA</t>
  </si>
  <si>
    <t>AREZZO LOREDANA MARIA</t>
  </si>
  <si>
    <t>SR</t>
  </si>
  <si>
    <t>MARRA CARMELA</t>
  </si>
  <si>
    <t>IRTO FRANCESCA</t>
  </si>
  <si>
    <t>ANGHELONE FORTUNATA MARIA</t>
  </si>
  <si>
    <t xml:space="preserve">TRIOLO ANGELA PAOLA </t>
  </si>
  <si>
    <t>SERGI ANNUNZIATA</t>
  </si>
  <si>
    <t xml:space="preserve">MARRARI MARIANNA </t>
  </si>
  <si>
    <t>CUZZOLA DOMENICA</t>
  </si>
  <si>
    <t xml:space="preserve">PAPISCA GIOVANNA DOMENICA </t>
  </si>
  <si>
    <t>MORABITO ANTONIA</t>
  </si>
  <si>
    <t xml:space="preserve">ELIA ANNA </t>
  </si>
  <si>
    <t>CT</t>
  </si>
  <si>
    <t>TOSCANO GAETANA</t>
  </si>
  <si>
    <t xml:space="preserve">CENTO ANNA </t>
  </si>
  <si>
    <t>TOSCANO MARIA BIANCA</t>
  </si>
  <si>
    <t xml:space="preserve">MARRARI MARIANNA ADDOLORATA </t>
  </si>
  <si>
    <t>CALABRO' SANTA RITA</t>
  </si>
  <si>
    <t>GUIDA VINCENZA</t>
  </si>
  <si>
    <t>OPPIDO</t>
  </si>
  <si>
    <t>GIACOIA IMMACOLATA</t>
  </si>
  <si>
    <t>LOMBARDO ADELINA MARIA</t>
  </si>
  <si>
    <t>ITALIANO ROSALBA</t>
  </si>
  <si>
    <t>CATALDO ANTONIA</t>
  </si>
  <si>
    <t>SATRIANO TERESA ROSARIA</t>
  </si>
  <si>
    <t>BARONE LETTERIA</t>
  </si>
  <si>
    <t>DE VIVO LUCIA</t>
  </si>
  <si>
    <t>DE VIVO MARIA GRAZIA</t>
  </si>
  <si>
    <t>MARTINO CARMELA</t>
  </si>
  <si>
    <t>CONDELLO MARIA VINCENZA</t>
  </si>
  <si>
    <t>VIZZARI MARIA TERESA</t>
  </si>
  <si>
    <t>SANTORO GIUSEPPINA</t>
  </si>
  <si>
    <t xml:space="preserve">UNGHERI VALERIA ANTONELLA </t>
  </si>
  <si>
    <t>RECHICHI DOMENICA</t>
  </si>
  <si>
    <t>ONESTO SANTA</t>
  </si>
  <si>
    <t xml:space="preserve">CONDELLO ANNA </t>
  </si>
  <si>
    <t>CRAI CONCETTA ANTONIA</t>
  </si>
  <si>
    <t xml:space="preserve">DE CREA CARMELA </t>
  </si>
  <si>
    <t xml:space="preserve">GALIMI MARIA </t>
  </si>
  <si>
    <t>MARTIRE GIULIANA FRANCA</t>
  </si>
  <si>
    <t>SAFFIOTI GRAZIA MARIA</t>
  </si>
  <si>
    <t>CORSARO MARIA ANTONIETTA</t>
  </si>
  <si>
    <t>COSENZA ANNA MARIA</t>
  </si>
  <si>
    <t>CARBONE GRAZIA ANTONIA</t>
  </si>
  <si>
    <t xml:space="preserve">TOMASELLI GABRIELLA </t>
  </si>
  <si>
    <t xml:space="preserve">SAFFIOTI MARIA LETIZIA </t>
  </si>
  <si>
    <t xml:space="preserve">RACO ROSANNA </t>
  </si>
  <si>
    <t xml:space="preserve">SCORDO CARMELA </t>
  </si>
  <si>
    <t>FURCI MARIA TERESA</t>
  </si>
  <si>
    <t xml:space="preserve">ROSSETTI DANIELA </t>
  </si>
  <si>
    <t xml:space="preserve">MEDURI GIOVANNA </t>
  </si>
  <si>
    <t>BELLANTONE DOMENICA</t>
  </si>
  <si>
    <t>CORDOVA ANGELICA</t>
  </si>
  <si>
    <t>DONATO GRAZIA</t>
  </si>
  <si>
    <t>CALABRESE MARIA ANTONIA</t>
  </si>
  <si>
    <t xml:space="preserve">RUSSO SANTA </t>
  </si>
  <si>
    <t xml:space="preserve">ROMEO CONCETTA </t>
  </si>
  <si>
    <t>DELFINO ANNA CLEMENTINA</t>
  </si>
  <si>
    <t>LICANDRO MARIANGELA</t>
  </si>
  <si>
    <t>MARINO TERESA</t>
  </si>
  <si>
    <t>LACAVA BRIGIDA PATRIZIA</t>
  </si>
  <si>
    <t>MISERRAFITI MARIA</t>
  </si>
  <si>
    <t>BORRELLO EMANUELA CECILIA</t>
  </si>
  <si>
    <t>MASCIANA' GIUSEPPINA</t>
  </si>
  <si>
    <t>CRISTARELLA MARIA LUCIA</t>
  </si>
  <si>
    <t>TERSINIO SAVERIA</t>
  </si>
  <si>
    <t xml:space="preserve">BEVACQUA ANNUNZIATA </t>
  </si>
  <si>
    <t>MINNICI ANTONIA</t>
  </si>
  <si>
    <t>ZANNINO VITTORIA</t>
  </si>
  <si>
    <t xml:space="preserve">SIMONE ANNA MARIA </t>
  </si>
  <si>
    <t>CATALDO IRENE</t>
  </si>
  <si>
    <t>CAMPANELLA MATILDE</t>
  </si>
  <si>
    <t>MUSURUCA MARIANGELA</t>
  </si>
  <si>
    <t>CN</t>
  </si>
  <si>
    <t>CORSARO ANNA</t>
  </si>
  <si>
    <t>PANETTA CINZIA</t>
  </si>
  <si>
    <t>SCHIRRIPA ROSA</t>
  </si>
  <si>
    <t>MACRI' BRUNELLA</t>
  </si>
  <si>
    <t xml:space="preserve">MACRI' CARMELA </t>
  </si>
  <si>
    <t xml:space="preserve">COMMISSO CONCETTA </t>
  </si>
  <si>
    <t>SETTORE PRIMARIO</t>
  </si>
  <si>
    <t>LOGOZZO TERESA</t>
  </si>
  <si>
    <t>PRESTIA MANNELLA RITA SANTINA</t>
  </si>
  <si>
    <t xml:space="preserve">VARTOLO PAOLA </t>
  </si>
  <si>
    <t>DI MASI GIOVANNA</t>
  </si>
  <si>
    <t>BRUZZESE RITA</t>
  </si>
  <si>
    <t>FEMIA PATRIZIA</t>
  </si>
  <si>
    <t xml:space="preserve">PELLICANO GIOCONDA </t>
  </si>
  <si>
    <t xml:space="preserve">CONGIUSTA GABRIELLA </t>
  </si>
  <si>
    <t>DE ROSA MARIA ROSA</t>
  </si>
  <si>
    <t>SCULLI MARIA GRAZIA</t>
  </si>
  <si>
    <t xml:space="preserve">STRATI MARIA IMMACOLATA </t>
  </si>
  <si>
    <t>STILO MARIA</t>
  </si>
  <si>
    <t>SPATARO CHIARINA</t>
  </si>
  <si>
    <t>BELSITO FRANCESCA GIOVANNA</t>
  </si>
  <si>
    <t>prog.</t>
  </si>
  <si>
    <t>COSTANTINO TERESA</t>
  </si>
  <si>
    <t>ARGIRO' MARIA</t>
  </si>
  <si>
    <t xml:space="preserve">CINQUEGRANA VITTORIA </t>
  </si>
  <si>
    <t>DE VINCENTI ROSA</t>
  </si>
  <si>
    <t>CASANOVA FUGA LEONARDA</t>
  </si>
  <si>
    <t>CIRELLI ANGELA</t>
  </si>
  <si>
    <t>FRANCICA MARIA MATILDE</t>
  </si>
  <si>
    <t>CUPPARI ANGELA</t>
  </si>
  <si>
    <t>ITALIANO FRANCESCA</t>
  </si>
  <si>
    <t>NANIA MARIA LUISA</t>
  </si>
  <si>
    <t>MANDARANO ADRIANA</t>
  </si>
  <si>
    <t>MAIOLO MULTARI CATENA</t>
  </si>
  <si>
    <t>CACCAMO CARMELA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</si>
  <si>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</si>
  <si>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</si>
  <si>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</si>
  <si>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</si>
  <si>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</si>
  <si>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</si>
  <si>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</si>
  <si>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</si>
  <si>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</si>
  <si>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</si>
  <si>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</si>
  <si>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punteggio complessivo</t>
  </si>
  <si>
    <t>SURRA ANNA</t>
  </si>
  <si>
    <t>RIGITANO CATERINA</t>
  </si>
  <si>
    <t>DE SARRO ANGELA</t>
  </si>
  <si>
    <t>MONTAGNA NEL RUOLO</t>
  </si>
  <si>
    <t>MONTAGNA NEL N.D.R.</t>
  </si>
  <si>
    <t xml:space="preserve">N. FIGLI DI ETA' SUPERIORE    AI SEI ANNI </t>
  </si>
  <si>
    <t>PER CURA E  ASSISTENZA</t>
  </si>
  <si>
    <t xml:space="preserve">DATI ANAGRAFICI </t>
  </si>
  <si>
    <t>PROG.</t>
  </si>
  <si>
    <t>SANZONE ANTONIA</t>
  </si>
  <si>
    <t>GRECO MARIA</t>
  </si>
  <si>
    <t>RIGGIO MARIA ELVIRA</t>
  </si>
  <si>
    <t>ZIMBALATTI MARIA ROSA</t>
  </si>
  <si>
    <t xml:space="preserve">N. FIGLI DI ETA' INFERIORE AI SEI ANNI </t>
  </si>
  <si>
    <t>DIOCESI DI COSENZA  - BISIGNANO</t>
  </si>
  <si>
    <t>CONTINUITA' ENTRO QUINQUENNIO</t>
  </si>
  <si>
    <t>CONTINUITA' OLTRE QUINQUENNIO</t>
  </si>
  <si>
    <t>MAIO ANNA MARIA</t>
  </si>
  <si>
    <t>LEO MARISA</t>
  </si>
  <si>
    <t>NICOLETTI ASSUNTA</t>
  </si>
  <si>
    <t>SEGRETI EMILIA</t>
  </si>
  <si>
    <t xml:space="preserve">PARISE ANNA </t>
  </si>
  <si>
    <t>PETRONE CATERINA</t>
  </si>
  <si>
    <t xml:space="preserve">GALLO MARIA GABRIELLA </t>
  </si>
  <si>
    <t xml:space="preserve">SANGERMANO MARIA </t>
  </si>
  <si>
    <t>VETERE ROSARIA SILVANA</t>
  </si>
  <si>
    <t>LA GACCIA  FRANCESCO</t>
  </si>
  <si>
    <t xml:space="preserve">MUTO BRUNELLA </t>
  </si>
  <si>
    <t xml:space="preserve">FUSCALDO FRANCESCA </t>
  </si>
  <si>
    <t>PAPAIANNI FRANCA</t>
  </si>
  <si>
    <t>TENUTA FILOMENA</t>
  </si>
  <si>
    <t xml:space="preserve">MANDOLITI ANNA </t>
  </si>
  <si>
    <t>CAVA FRANCA</t>
  </si>
  <si>
    <t>BARCA MARIA CARMELA</t>
  </si>
  <si>
    <t>D'IPPOLITO ELISA</t>
  </si>
  <si>
    <t>PIZZINI RAFFAELINA</t>
  </si>
  <si>
    <t>ZOROBERTO PASQUALINO</t>
  </si>
  <si>
    <t>INERI GIUSEPPINA</t>
  </si>
  <si>
    <t>MORRONE MARIA GRAZIELLA</t>
  </si>
  <si>
    <t xml:space="preserve">ROTA MARIA PATRIZIA </t>
  </si>
  <si>
    <t>CRISTIANI DANIELA</t>
  </si>
  <si>
    <t>CARUSO NELLY MARIA</t>
  </si>
  <si>
    <t>MAZZUCA ROSETTA</t>
  </si>
  <si>
    <t>GEMELLI ROBERTO ANTONIO</t>
  </si>
  <si>
    <t xml:space="preserve">CARRAVETTA MARIA </t>
  </si>
  <si>
    <t>MELCHIONNA ANTONIA</t>
  </si>
  <si>
    <t>NA</t>
  </si>
  <si>
    <t>ROVITO LOREDANA</t>
  </si>
  <si>
    <t xml:space="preserve">GABELLINI RAFFAELA </t>
  </si>
  <si>
    <t>MIGLIURI SONIA</t>
  </si>
  <si>
    <t xml:space="preserve">DE RUGGIERO MARIA GIOVANNA </t>
  </si>
  <si>
    <t>AQUINO PAOLA</t>
  </si>
  <si>
    <t>FERRISE CATERINA</t>
  </si>
  <si>
    <t xml:space="preserve">DE PAOLA ORNELLA </t>
  </si>
  <si>
    <t>CHIODO FILOMENA</t>
  </si>
  <si>
    <t>CATALANO GIULIA</t>
  </si>
  <si>
    <t>BOSCO CARMELINA</t>
  </si>
  <si>
    <t>SERPA GERMANO</t>
  </si>
  <si>
    <t>TARANTO PAOLA</t>
  </si>
  <si>
    <t xml:space="preserve">CARNEVALE SARA </t>
  </si>
  <si>
    <t xml:space="preserve">LEDONNE FRANCESCA </t>
  </si>
  <si>
    <t>ROSSI ANTONIETTA</t>
  </si>
  <si>
    <t>DE BONIS ROSINA</t>
  </si>
  <si>
    <t>MAIO RAFFAELLA</t>
  </si>
  <si>
    <t>FERRISE MARIA</t>
  </si>
  <si>
    <t>VIVACQUA GIUSEPPINA</t>
  </si>
  <si>
    <t>BALDINO PATRIZIA</t>
  </si>
  <si>
    <t>LAURATO MAURIZIO</t>
  </si>
  <si>
    <t xml:space="preserve">DURANTE MARIA FRANCESCA </t>
  </si>
  <si>
    <t>PISANO PASQUALINA</t>
  </si>
  <si>
    <t>LEONE ANTONIA</t>
  </si>
  <si>
    <t>MASCARO GAETANA</t>
  </si>
  <si>
    <t>SPINA FLAVIA</t>
  </si>
  <si>
    <t>CIMINO ROSA</t>
  </si>
  <si>
    <t>PIRILLO CONCETTINA</t>
  </si>
  <si>
    <t>SIRIANNI SUSANNA</t>
  </si>
  <si>
    <t>COZZOLINO ERMELINDA</t>
  </si>
  <si>
    <t>DE BONIS MARIA ASSUNTA</t>
  </si>
  <si>
    <t>CANINO PIERPAOLO</t>
  </si>
  <si>
    <t xml:space="preserve">DONATO MARILENA </t>
  </si>
  <si>
    <t>PIGNERI PAOLO</t>
  </si>
  <si>
    <t xml:space="preserve">COZZOLINO PATRIZIA </t>
  </si>
  <si>
    <t>BRUSCO ALGISA</t>
  </si>
  <si>
    <t>BRUNO EMANUELA</t>
  </si>
  <si>
    <t>VELTRI FRANCA</t>
  </si>
  <si>
    <t>MONACO PIETRO GERARDO</t>
  </si>
  <si>
    <t>BRANDI ANNA MARA</t>
  </si>
  <si>
    <t>ARCELLA ANTONIO S.</t>
  </si>
  <si>
    <t>LAURORA AGOSTINO GIOVANNI</t>
  </si>
  <si>
    <t>PIRILLO MARIA ROSARIA</t>
  </si>
  <si>
    <t>CLIL B2</t>
  </si>
  <si>
    <t>CLIL C1</t>
  </si>
  <si>
    <t>SPADAFORA IPPOLITO MARCELLO</t>
  </si>
  <si>
    <t>AURELIO GAETANO</t>
  </si>
  <si>
    <t>CORBO MARIA C.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</si>
</sst>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</numFmts>
  <fonts count="62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  <font>
      <b/>
      <sz val="12"/>
      <color indexed="8"/>
      <name val="Calibri"/>
      <family val="2"/>
    </font>
    <font>
      <sz val="12"/>
      <name val="Book Antiqua"/>
      <family val="1"/>
    </font>
    <font>
      <sz val="12"/>
      <name val="Calibri"/>
      <family val="2"/>
    </font>
    <font>
      <sz val="10"/>
      <name val="Book Antiqua"/>
      <family val="1"/>
    </font>
    <font>
      <sz val="9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textRotation="90" wrapText="1"/>
    </xf>
    <xf numFmtId="0" fontId="4" fillId="32" borderId="10" xfId="0" applyFont="1" applyFill="1" applyBorder="1" applyAlignment="1">
      <alignment vertical="center" textRotation="90" wrapText="1"/>
    </xf>
    <xf numFmtId="0" fontId="4" fillId="32" borderId="10" xfId="0" applyFont="1" applyFill="1" applyBorder="1" applyAlignment="1">
      <alignment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4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textRotation="90" wrapText="1"/>
    </xf>
    <xf numFmtId="0" fontId="5" fillId="32" borderId="10" xfId="0" applyFont="1" applyFill="1" applyBorder="1" applyAlignment="1">
      <alignment vertical="center" textRotation="90" wrapText="1"/>
    </xf>
    <xf numFmtId="0" fontId="5" fillId="32" borderId="10" xfId="0" applyFont="1" applyFill="1" applyBorder="1" applyAlignment="1">
      <alignment textRotation="90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textRotation="90" wrapText="1"/>
    </xf>
    <xf numFmtId="0" fontId="5" fillId="32" borderId="10" xfId="0" applyFont="1" applyFill="1" applyBorder="1" applyAlignment="1">
      <alignment horizont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textRotation="90" wrapText="1"/>
    </xf>
    <xf numFmtId="0" fontId="1" fillId="32" borderId="19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vertical="center" textRotation="90" wrapText="1"/>
    </xf>
    <xf numFmtId="0" fontId="1" fillId="32" borderId="10" xfId="0" applyFont="1" applyFill="1" applyBorder="1" applyAlignment="1">
      <alignment textRotation="90" wrapText="1"/>
    </xf>
    <xf numFmtId="0" fontId="1" fillId="32" borderId="19" xfId="0" applyFont="1" applyFill="1" applyBorder="1" applyAlignment="1">
      <alignment horizontal="center" textRotation="90" wrapText="1"/>
    </xf>
    <xf numFmtId="0" fontId="1" fillId="32" borderId="10" xfId="0" applyFont="1" applyFill="1" applyBorder="1" applyAlignment="1">
      <alignment horizont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textRotation="90" wrapText="1"/>
    </xf>
    <xf numFmtId="0" fontId="2" fillId="32" borderId="19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/>
    </xf>
    <xf numFmtId="0" fontId="12" fillId="15" borderId="0" xfId="0" applyFont="1" applyFill="1" applyAlignment="1">
      <alignment/>
    </xf>
    <xf numFmtId="0" fontId="12" fillId="17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20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textRotation="90" wrapText="1"/>
    </xf>
    <xf numFmtId="0" fontId="13" fillId="0" borderId="10" xfId="0" applyFont="1" applyFill="1" applyBorder="1" applyAlignment="1">
      <alignment vertical="center" textRotation="90" wrapText="1"/>
    </xf>
    <xf numFmtId="0" fontId="13" fillId="0" borderId="10" xfId="0" applyFont="1" applyFill="1" applyBorder="1" applyAlignment="1">
      <alignment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textRotation="90" wrapText="1"/>
    </xf>
    <xf numFmtId="0" fontId="20" fillId="0" borderId="18" xfId="0" applyFont="1" applyFill="1" applyBorder="1" applyAlignment="1">
      <alignment vertical="center" textRotation="90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textRotation="90" wrapText="1"/>
    </xf>
    <xf numFmtId="2" fontId="3" fillId="32" borderId="11" xfId="0" applyNumberFormat="1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71" fontId="11" fillId="33" borderId="25" xfId="0" applyNumberFormat="1" applyFont="1" applyFill="1" applyBorder="1" applyAlignment="1">
      <alignment/>
    </xf>
    <xf numFmtId="171" fontId="24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165" fontId="25" fillId="33" borderId="10" xfId="0" applyNumberFormat="1" applyFont="1" applyFill="1" applyBorder="1" applyAlignment="1">
      <alignment horizontal="center"/>
    </xf>
    <xf numFmtId="0" fontId="25" fillId="33" borderId="20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171" fontId="24" fillId="33" borderId="20" xfId="0" applyNumberFormat="1" applyFont="1" applyFill="1" applyBorder="1" applyAlignment="1">
      <alignment/>
    </xf>
    <xf numFmtId="0" fontId="26" fillId="33" borderId="22" xfId="0" applyFont="1" applyFill="1" applyBorder="1" applyAlignment="1">
      <alignment/>
    </xf>
    <xf numFmtId="0" fontId="61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65" fontId="6" fillId="33" borderId="1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171" fontId="5" fillId="33" borderId="20" xfId="0" applyNumberFormat="1" applyFont="1" applyFill="1" applyBorder="1" applyAlignment="1">
      <alignment/>
    </xf>
    <xf numFmtId="171" fontId="5" fillId="33" borderId="25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71" fontId="2" fillId="33" borderId="20" xfId="0" applyNumberFormat="1" applyFont="1" applyFill="1" applyBorder="1" applyAlignment="1">
      <alignment/>
    </xf>
    <xf numFmtId="171" fontId="2" fillId="33" borderId="25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165" fontId="23" fillId="33" borderId="10" xfId="0" applyNumberFormat="1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171" fontId="11" fillId="33" borderId="2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165" fontId="16" fillId="33" borderId="26" xfId="0" applyNumberFormat="1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71" fontId="2" fillId="33" borderId="27" xfId="0" applyNumberFormat="1" applyFont="1" applyFill="1" applyBorder="1" applyAlignment="1">
      <alignment/>
    </xf>
    <xf numFmtId="171" fontId="2" fillId="33" borderId="31" xfId="0" applyNumberFormat="1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171" fontId="22" fillId="33" borderId="20" xfId="0" applyNumberFormat="1" applyFont="1" applyFill="1" applyBorder="1" applyAlignment="1">
      <alignment/>
    </xf>
    <xf numFmtId="171" fontId="22" fillId="33" borderId="25" xfId="0" applyNumberFormat="1" applyFont="1" applyFill="1" applyBorder="1" applyAlignment="1">
      <alignment/>
    </xf>
    <xf numFmtId="171" fontId="22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165" fontId="25" fillId="33" borderId="10" xfId="0" applyNumberFormat="1" applyFont="1" applyFill="1" applyBorder="1" applyAlignment="1">
      <alignment/>
    </xf>
    <xf numFmtId="171" fontId="24" fillId="33" borderId="25" xfId="0" applyNumberFormat="1" applyFont="1" applyFill="1" applyBorder="1" applyAlignment="1">
      <alignment/>
    </xf>
    <xf numFmtId="0" fontId="25" fillId="33" borderId="28" xfId="0" applyFont="1" applyFill="1" applyBorder="1" applyAlignment="1">
      <alignment/>
    </xf>
    <xf numFmtId="165" fontId="25" fillId="33" borderId="26" xfId="0" applyNumberFormat="1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33" borderId="26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30" xfId="0" applyFont="1" applyFill="1" applyBorder="1" applyAlignment="1">
      <alignment/>
    </xf>
    <xf numFmtId="171" fontId="24" fillId="33" borderId="27" xfId="0" applyNumberFormat="1" applyFont="1" applyFill="1" applyBorder="1" applyAlignment="1">
      <alignment/>
    </xf>
    <xf numFmtId="171" fontId="24" fillId="33" borderId="31" xfId="0" applyNumberFormat="1" applyFont="1" applyFill="1" applyBorder="1" applyAlignment="1">
      <alignment/>
    </xf>
    <xf numFmtId="0" fontId="27" fillId="33" borderId="19" xfId="0" applyFont="1" applyFill="1" applyBorder="1" applyAlignment="1">
      <alignment/>
    </xf>
    <xf numFmtId="165" fontId="26" fillId="33" borderId="10" xfId="0" applyNumberFormat="1" applyFont="1" applyFill="1" applyBorder="1" applyAlignment="1">
      <alignment/>
    </xf>
    <xf numFmtId="0" fontId="26" fillId="33" borderId="2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22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171" fontId="27" fillId="33" borderId="20" xfId="0" applyNumberFormat="1" applyFont="1" applyFill="1" applyBorder="1" applyAlignment="1">
      <alignment/>
    </xf>
    <xf numFmtId="171" fontId="27" fillId="33" borderId="25" xfId="0" applyNumberFormat="1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1" fontId="18" fillId="33" borderId="20" xfId="0" applyNumberFormat="1" applyFont="1" applyFill="1" applyBorder="1" applyAlignment="1">
      <alignment/>
    </xf>
    <xf numFmtId="171" fontId="18" fillId="33" borderId="25" xfId="0" applyNumberFormat="1" applyFont="1" applyFill="1" applyBorder="1" applyAlignment="1">
      <alignment/>
    </xf>
    <xf numFmtId="0" fontId="19" fillId="33" borderId="26" xfId="0" applyFont="1" applyFill="1" applyBorder="1" applyAlignment="1">
      <alignment/>
    </xf>
    <xf numFmtId="165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27" xfId="0" applyFont="1" applyFill="1" applyBorder="1" applyAlignment="1">
      <alignment/>
    </xf>
    <xf numFmtId="171" fontId="18" fillId="33" borderId="27" xfId="0" applyNumberFormat="1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9" fillId="33" borderId="22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165" fontId="23" fillId="33" borderId="26" xfId="0" applyNumberFormat="1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171" fontId="11" fillId="33" borderId="27" xfId="0" applyNumberFormat="1" applyFont="1" applyFill="1" applyBorder="1" applyAlignment="1">
      <alignment/>
    </xf>
    <xf numFmtId="171" fontId="11" fillId="33" borderId="31" xfId="0" applyNumberFormat="1" applyFont="1" applyFill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4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 vertical="center" textRotation="90" wrapText="1"/>
    </xf>
    <xf numFmtId="0" fontId="15" fillId="32" borderId="41" xfId="0" applyFont="1" applyFill="1" applyBorder="1" applyAlignment="1">
      <alignment horizontal="center" vertical="center" textRotation="90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41" xfId="0" applyFont="1" applyFill="1" applyBorder="1" applyAlignment="1">
      <alignment horizontal="center" vertical="center" textRotation="90" wrapText="1"/>
    </xf>
    <xf numFmtId="0" fontId="3" fillId="32" borderId="42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0" fontId="17" fillId="32" borderId="40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vertical="center" textRotation="90" wrapText="1"/>
    </xf>
    <xf numFmtId="0" fontId="17" fillId="32" borderId="41" xfId="0" applyFont="1" applyFill="1" applyBorder="1" applyAlignment="1">
      <alignment horizontal="center" vertical="center" textRotation="90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43" xfId="0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textRotation="90" wrapText="1"/>
    </xf>
    <xf numFmtId="0" fontId="14" fillId="32" borderId="41" xfId="0" applyFont="1" applyFill="1" applyBorder="1" applyAlignment="1">
      <alignment horizontal="center" vertical="center" textRotation="90" wrapText="1"/>
    </xf>
    <xf numFmtId="0" fontId="14" fillId="32" borderId="42" xfId="0" applyFont="1" applyFill="1" applyBorder="1" applyAlignment="1">
      <alignment horizontal="center" vertical="center" wrapText="1"/>
    </xf>
    <xf numFmtId="0" fontId="14" fillId="32" borderId="43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14" fillId="32" borderId="40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0" fontId="3" fillId="32" borderId="51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52" xfId="0" applyFont="1" applyFill="1" applyBorder="1" applyAlignment="1">
      <alignment horizontal="center" vertical="center" wrapText="1"/>
    </xf>
    <xf numFmtId="0" fontId="14" fillId="32" borderId="53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4" fillId="32" borderId="54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/>
    </xf>
    <xf numFmtId="0" fontId="14" fillId="32" borderId="52" xfId="0" applyFont="1" applyFill="1" applyBorder="1" applyAlignment="1">
      <alignment horizontal="center"/>
    </xf>
    <xf numFmtId="0" fontId="14" fillId="32" borderId="54" xfId="0" applyFont="1" applyFill="1" applyBorder="1" applyAlignment="1">
      <alignment horizontal="center"/>
    </xf>
    <xf numFmtId="0" fontId="14" fillId="32" borderId="42" xfId="0" applyFont="1" applyFill="1" applyBorder="1" applyAlignment="1">
      <alignment horizontal="center"/>
    </xf>
    <xf numFmtId="0" fontId="14" fillId="32" borderId="43" xfId="0" applyFont="1" applyFill="1" applyBorder="1" applyAlignment="1">
      <alignment horizontal="center"/>
    </xf>
    <xf numFmtId="0" fontId="14" fillId="32" borderId="4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3"/>
  <sheetViews>
    <sheetView zoomScale="85" zoomScaleNormal="85" zoomScalePageLayoutView="0" workbookViewId="0" topLeftCell="A1">
      <selection activeCell="A5" sqref="A5:AZ20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0.421875" style="7" bestFit="1" customWidth="1"/>
    <col min="4" max="4" width="3.7109375" style="1" bestFit="1" customWidth="1"/>
    <col min="5" max="5" width="3.57421875" style="4" bestFit="1" customWidth="1"/>
    <col min="6" max="6" width="9.57421875" style="4" bestFit="1" customWidth="1"/>
    <col min="7" max="18" width="4.28125" style="6" customWidth="1"/>
    <col min="19" max="19" width="4.8515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32" width="4.00390625" style="6" customWidth="1"/>
    <col min="33" max="33" width="5.00390625" style="6" customWidth="1"/>
    <col min="34" max="34" width="4.140625" style="6" customWidth="1"/>
    <col min="35" max="35" width="5.00390625" style="6" customWidth="1"/>
    <col min="36" max="36" width="4.421875" style="6" customWidth="1"/>
    <col min="37" max="51" width="5.00390625" style="6" customWidth="1"/>
    <col min="52" max="52" width="5.140625" style="6" customWidth="1"/>
    <col min="53" max="16384" width="9.140625" style="1" customWidth="1"/>
  </cols>
  <sheetData>
    <row r="1" spans="1:52" ht="26.25" customHeight="1">
      <c r="A1" s="261" t="s">
        <v>360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28.5" customHeight="1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78" t="s">
        <v>373</v>
      </c>
      <c r="B3" s="279"/>
      <c r="C3" s="279"/>
      <c r="D3" s="280"/>
      <c r="E3" s="60"/>
      <c r="F3" s="61"/>
      <c r="G3" s="269" t="s">
        <v>6</v>
      </c>
      <c r="H3" s="270"/>
      <c r="I3" s="270"/>
      <c r="J3" s="270"/>
      <c r="K3" s="270"/>
      <c r="L3" s="270"/>
      <c r="M3" s="271"/>
      <c r="N3" s="271"/>
      <c r="O3" s="271"/>
      <c r="P3" s="271"/>
      <c r="Q3" s="271"/>
      <c r="R3" s="271"/>
      <c r="S3" s="272"/>
      <c r="T3" s="269" t="s">
        <v>11</v>
      </c>
      <c r="U3" s="270"/>
      <c r="V3" s="270"/>
      <c r="W3" s="270"/>
      <c r="X3" s="270"/>
      <c r="Y3" s="270"/>
      <c r="Z3" s="270"/>
      <c r="AA3" s="270"/>
      <c r="AB3" s="272"/>
      <c r="AC3" s="273" t="s">
        <v>12</v>
      </c>
      <c r="AD3" s="274"/>
      <c r="AE3" s="275"/>
      <c r="AF3" s="273" t="s">
        <v>23</v>
      </c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5"/>
      <c r="AZ3" s="276" t="s">
        <v>24</v>
      </c>
    </row>
    <row r="4" spans="1:52" ht="126.75" customHeight="1">
      <c r="A4" s="62" t="s">
        <v>374</v>
      </c>
      <c r="B4" s="63" t="s">
        <v>0</v>
      </c>
      <c r="C4" s="267" t="s">
        <v>1</v>
      </c>
      <c r="D4" s="268"/>
      <c r="E4" s="65"/>
      <c r="F4" s="64"/>
      <c r="G4" s="66" t="s">
        <v>2</v>
      </c>
      <c r="H4" s="67" t="s">
        <v>3</v>
      </c>
      <c r="I4" s="67" t="s">
        <v>369</v>
      </c>
      <c r="J4" s="67" t="s">
        <v>3</v>
      </c>
      <c r="K4" s="67" t="s">
        <v>4</v>
      </c>
      <c r="L4" s="67" t="s">
        <v>3</v>
      </c>
      <c r="M4" s="67" t="s">
        <v>370</v>
      </c>
      <c r="N4" s="67" t="s">
        <v>3</v>
      </c>
      <c r="O4" s="68" t="s">
        <v>381</v>
      </c>
      <c r="P4" s="67" t="s">
        <v>3</v>
      </c>
      <c r="Q4" s="68" t="s">
        <v>382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69" t="s">
        <v>22</v>
      </c>
      <c r="AZ4" s="277"/>
    </row>
    <row r="5" spans="1:52" s="56" customFormat="1" ht="15">
      <c r="A5" s="132">
        <v>1</v>
      </c>
      <c r="B5" s="149" t="s">
        <v>238</v>
      </c>
      <c r="C5" s="150">
        <v>21163</v>
      </c>
      <c r="D5" s="151" t="s">
        <v>169</v>
      </c>
      <c r="E5" s="152" t="s">
        <v>28</v>
      </c>
      <c r="F5" s="153" t="s">
        <v>172</v>
      </c>
      <c r="G5" s="132">
        <v>11</v>
      </c>
      <c r="H5" s="154">
        <f aca="true" t="shared" si="0" ref="H5:H20">G5*6</f>
        <v>66</v>
      </c>
      <c r="I5" s="154"/>
      <c r="J5" s="154">
        <f aca="true" t="shared" si="1" ref="J5:J20">I5*6</f>
        <v>0</v>
      </c>
      <c r="K5" s="154">
        <v>22</v>
      </c>
      <c r="L5" s="154">
        <f aca="true" t="shared" si="2" ref="L5:L20">IF(K5&gt;4,K5*2+4,K5*3)</f>
        <v>48</v>
      </c>
      <c r="M5" s="155"/>
      <c r="N5" s="154">
        <f aca="true" t="shared" si="3" ref="N5:N20">IF(M5&gt;4,M5*2+4,M5*3)</f>
        <v>0</v>
      </c>
      <c r="O5" s="155">
        <v>5</v>
      </c>
      <c r="P5" s="155">
        <f aca="true" t="shared" si="4" ref="P5:P20">O5*2</f>
        <v>10</v>
      </c>
      <c r="Q5" s="155">
        <v>2</v>
      </c>
      <c r="R5" s="155">
        <f aca="true" t="shared" si="5" ref="R5:R20">Q5*3</f>
        <v>6</v>
      </c>
      <c r="S5" s="156">
        <f aca="true" t="shared" si="6" ref="S5:S20">H5+J5+L5+N5+P5+R5</f>
        <v>130</v>
      </c>
      <c r="T5" s="132"/>
      <c r="U5" s="154">
        <f aca="true" t="shared" si="7" ref="U5:U20">IF(T5=0,0,6)</f>
        <v>0</v>
      </c>
      <c r="V5" s="154"/>
      <c r="W5" s="154">
        <f aca="true" t="shared" si="8" ref="W5:W20">V5*4</f>
        <v>0</v>
      </c>
      <c r="X5" s="154"/>
      <c r="Y5" s="154">
        <f aca="true" t="shared" si="9" ref="Y5:Y20">X5*3</f>
        <v>0</v>
      </c>
      <c r="Z5" s="154"/>
      <c r="AA5" s="154">
        <f aca="true" t="shared" si="10" ref="AA5:AA20">IF(Z5=0,0,6)</f>
        <v>0</v>
      </c>
      <c r="AB5" s="156">
        <f aca="true" t="shared" si="11" ref="AB5:AB20">U5+W5+Y5+AA5</f>
        <v>0</v>
      </c>
      <c r="AC5" s="132"/>
      <c r="AD5" s="154"/>
      <c r="AE5" s="156"/>
      <c r="AF5" s="132">
        <v>1</v>
      </c>
      <c r="AG5" s="154">
        <f aca="true" t="shared" si="12" ref="AG5:AG20">AF5*12</f>
        <v>12</v>
      </c>
      <c r="AH5" s="154"/>
      <c r="AI5" s="154">
        <f aca="true" t="shared" si="13" ref="AI5:AI20">AH5*5</f>
        <v>0</v>
      </c>
      <c r="AJ5" s="154">
        <v>2</v>
      </c>
      <c r="AK5" s="154">
        <f aca="true" t="shared" si="14" ref="AK5:AK20">AJ5*3</f>
        <v>6</v>
      </c>
      <c r="AL5" s="154">
        <v>1</v>
      </c>
      <c r="AM5" s="154">
        <f aca="true" t="shared" si="15" ref="AM5:AM20">AL5*1</f>
        <v>1</v>
      </c>
      <c r="AN5" s="154"/>
      <c r="AO5" s="154">
        <f aca="true" t="shared" si="16" ref="AO5:AO20">AN5*5</f>
        <v>0</v>
      </c>
      <c r="AP5" s="154"/>
      <c r="AQ5" s="154">
        <f aca="true" t="shared" si="17" ref="AQ5:AQ20">AP5*5</f>
        <v>0</v>
      </c>
      <c r="AR5" s="154"/>
      <c r="AS5" s="154">
        <f aca="true" t="shared" si="18" ref="AS5:AS20">AR5*1</f>
        <v>0</v>
      </c>
      <c r="AT5" s="154"/>
      <c r="AU5" s="157">
        <f aca="true" t="shared" si="19" ref="AU5:AU20">AT5*0.5</f>
        <v>0</v>
      </c>
      <c r="AV5" s="154"/>
      <c r="AW5" s="157">
        <f aca="true" t="shared" si="20" ref="AW5:AW20">AV5*1</f>
        <v>0</v>
      </c>
      <c r="AX5" s="158">
        <f aca="true" t="shared" si="21" ref="AX5:AX20">IF(AI5+AK5+AM5+AO5+AQ5+AS5+AU5+AW5&gt;10,10,AI5+AK5+AM5+AO5+AQ5+AS5+AU5+AW5)</f>
        <v>7</v>
      </c>
      <c r="AY5" s="159">
        <f aca="true" t="shared" si="22" ref="AY5:AY20">AG5+AX5</f>
        <v>19</v>
      </c>
      <c r="AZ5" s="160">
        <f aca="true" t="shared" si="23" ref="AZ5:AZ20">S5+AB5+AY5</f>
        <v>149</v>
      </c>
    </row>
    <row r="6" spans="1:52" s="56" customFormat="1" ht="15">
      <c r="A6" s="132">
        <v>2</v>
      </c>
      <c r="B6" s="149" t="s">
        <v>232</v>
      </c>
      <c r="C6" s="150">
        <v>22227</v>
      </c>
      <c r="D6" s="151" t="s">
        <v>86</v>
      </c>
      <c r="E6" s="152" t="s">
        <v>28</v>
      </c>
      <c r="F6" s="153" t="s">
        <v>172</v>
      </c>
      <c r="G6" s="132">
        <v>11</v>
      </c>
      <c r="H6" s="154">
        <f t="shared" si="0"/>
        <v>66</v>
      </c>
      <c r="I6" s="154"/>
      <c r="J6" s="154">
        <f t="shared" si="1"/>
        <v>0</v>
      </c>
      <c r="K6" s="154">
        <v>22</v>
      </c>
      <c r="L6" s="154">
        <f t="shared" si="2"/>
        <v>48</v>
      </c>
      <c r="M6" s="155"/>
      <c r="N6" s="154">
        <f t="shared" si="3"/>
        <v>0</v>
      </c>
      <c r="O6" s="155">
        <v>5</v>
      </c>
      <c r="P6" s="155">
        <f t="shared" si="4"/>
        <v>10</v>
      </c>
      <c r="Q6" s="155">
        <v>2</v>
      </c>
      <c r="R6" s="155">
        <f t="shared" si="5"/>
        <v>6</v>
      </c>
      <c r="S6" s="156">
        <f t="shared" si="6"/>
        <v>130</v>
      </c>
      <c r="T6" s="132"/>
      <c r="U6" s="154">
        <f t="shared" si="7"/>
        <v>0</v>
      </c>
      <c r="V6" s="154"/>
      <c r="W6" s="154">
        <f t="shared" si="8"/>
        <v>0</v>
      </c>
      <c r="X6" s="154"/>
      <c r="Y6" s="154">
        <f t="shared" si="9"/>
        <v>0</v>
      </c>
      <c r="Z6" s="154"/>
      <c r="AA6" s="154">
        <f t="shared" si="10"/>
        <v>0</v>
      </c>
      <c r="AB6" s="156">
        <f t="shared" si="11"/>
        <v>0</v>
      </c>
      <c r="AC6" s="132"/>
      <c r="AD6" s="154"/>
      <c r="AE6" s="156"/>
      <c r="AF6" s="132">
        <v>1</v>
      </c>
      <c r="AG6" s="154">
        <f t="shared" si="12"/>
        <v>12</v>
      </c>
      <c r="AH6" s="154"/>
      <c r="AI6" s="154">
        <f t="shared" si="13"/>
        <v>0</v>
      </c>
      <c r="AJ6" s="154">
        <v>2</v>
      </c>
      <c r="AK6" s="154">
        <f t="shared" si="14"/>
        <v>6</v>
      </c>
      <c r="AL6" s="154"/>
      <c r="AM6" s="154">
        <f t="shared" si="15"/>
        <v>0</v>
      </c>
      <c r="AN6" s="154"/>
      <c r="AO6" s="154">
        <f t="shared" si="16"/>
        <v>0</v>
      </c>
      <c r="AP6" s="154"/>
      <c r="AQ6" s="154">
        <f t="shared" si="17"/>
        <v>0</v>
      </c>
      <c r="AR6" s="154">
        <v>1</v>
      </c>
      <c r="AS6" s="154">
        <f t="shared" si="18"/>
        <v>1</v>
      </c>
      <c r="AT6" s="154"/>
      <c r="AU6" s="157">
        <f t="shared" si="19"/>
        <v>0</v>
      </c>
      <c r="AV6" s="154"/>
      <c r="AW6" s="157">
        <f t="shared" si="20"/>
        <v>0</v>
      </c>
      <c r="AX6" s="158">
        <f t="shared" si="21"/>
        <v>7</v>
      </c>
      <c r="AY6" s="159">
        <f t="shared" si="22"/>
        <v>19</v>
      </c>
      <c r="AZ6" s="160">
        <f t="shared" si="23"/>
        <v>149</v>
      </c>
    </row>
    <row r="7" spans="1:52" s="56" customFormat="1" ht="15">
      <c r="A7" s="132">
        <v>3</v>
      </c>
      <c r="B7" s="149" t="s">
        <v>176</v>
      </c>
      <c r="C7" s="150">
        <v>21829</v>
      </c>
      <c r="D7" s="151" t="s">
        <v>86</v>
      </c>
      <c r="E7" s="152" t="s">
        <v>28</v>
      </c>
      <c r="F7" s="153" t="s">
        <v>172</v>
      </c>
      <c r="G7" s="132">
        <v>11</v>
      </c>
      <c r="H7" s="154">
        <f t="shared" si="0"/>
        <v>66</v>
      </c>
      <c r="I7" s="154"/>
      <c r="J7" s="154">
        <f t="shared" si="1"/>
        <v>0</v>
      </c>
      <c r="K7" s="154">
        <v>20</v>
      </c>
      <c r="L7" s="154">
        <f t="shared" si="2"/>
        <v>44</v>
      </c>
      <c r="M7" s="155"/>
      <c r="N7" s="154">
        <f t="shared" si="3"/>
        <v>0</v>
      </c>
      <c r="O7" s="155">
        <v>5</v>
      </c>
      <c r="P7" s="155">
        <f t="shared" si="4"/>
        <v>10</v>
      </c>
      <c r="Q7" s="155">
        <v>2</v>
      </c>
      <c r="R7" s="155">
        <f t="shared" si="5"/>
        <v>6</v>
      </c>
      <c r="S7" s="156">
        <f t="shared" si="6"/>
        <v>126</v>
      </c>
      <c r="T7" s="132"/>
      <c r="U7" s="154">
        <f t="shared" si="7"/>
        <v>0</v>
      </c>
      <c r="V7" s="154"/>
      <c r="W7" s="154">
        <f t="shared" si="8"/>
        <v>0</v>
      </c>
      <c r="X7" s="154"/>
      <c r="Y7" s="154">
        <f t="shared" si="9"/>
        <v>0</v>
      </c>
      <c r="Z7" s="154"/>
      <c r="AA7" s="154">
        <f t="shared" si="10"/>
        <v>0</v>
      </c>
      <c r="AB7" s="156">
        <f t="shared" si="11"/>
        <v>0</v>
      </c>
      <c r="AC7" s="132"/>
      <c r="AD7" s="154"/>
      <c r="AE7" s="156"/>
      <c r="AF7" s="132">
        <v>1</v>
      </c>
      <c r="AG7" s="154">
        <f t="shared" si="12"/>
        <v>12</v>
      </c>
      <c r="AH7" s="154"/>
      <c r="AI7" s="154">
        <f t="shared" si="13"/>
        <v>0</v>
      </c>
      <c r="AJ7" s="154">
        <v>1</v>
      </c>
      <c r="AK7" s="154">
        <f t="shared" si="14"/>
        <v>3</v>
      </c>
      <c r="AL7" s="154"/>
      <c r="AM7" s="154">
        <f t="shared" si="15"/>
        <v>0</v>
      </c>
      <c r="AN7" s="154"/>
      <c r="AO7" s="154">
        <f t="shared" si="16"/>
        <v>0</v>
      </c>
      <c r="AP7" s="154"/>
      <c r="AQ7" s="154">
        <f t="shared" si="17"/>
        <v>0</v>
      </c>
      <c r="AR7" s="154"/>
      <c r="AS7" s="154">
        <f t="shared" si="18"/>
        <v>0</v>
      </c>
      <c r="AT7" s="154"/>
      <c r="AU7" s="157">
        <f t="shared" si="19"/>
        <v>0</v>
      </c>
      <c r="AV7" s="154"/>
      <c r="AW7" s="157">
        <f t="shared" si="20"/>
        <v>0</v>
      </c>
      <c r="AX7" s="158">
        <f t="shared" si="21"/>
        <v>3</v>
      </c>
      <c r="AY7" s="159">
        <f t="shared" si="22"/>
        <v>15</v>
      </c>
      <c r="AZ7" s="160">
        <f t="shared" si="23"/>
        <v>141</v>
      </c>
    </row>
    <row r="8" spans="1:52" s="56" customFormat="1" ht="15">
      <c r="A8" s="132">
        <v>4</v>
      </c>
      <c r="B8" s="149" t="s">
        <v>230</v>
      </c>
      <c r="C8" s="150">
        <v>22212</v>
      </c>
      <c r="D8" s="151" t="s">
        <v>86</v>
      </c>
      <c r="E8" s="152" t="s">
        <v>28</v>
      </c>
      <c r="F8" s="153" t="s">
        <v>172</v>
      </c>
      <c r="G8" s="132">
        <v>11</v>
      </c>
      <c r="H8" s="154">
        <f t="shared" si="0"/>
        <v>66</v>
      </c>
      <c r="I8" s="154"/>
      <c r="J8" s="154">
        <f t="shared" si="1"/>
        <v>0</v>
      </c>
      <c r="K8" s="154">
        <v>18</v>
      </c>
      <c r="L8" s="154">
        <f t="shared" si="2"/>
        <v>40</v>
      </c>
      <c r="M8" s="155"/>
      <c r="N8" s="154">
        <f t="shared" si="3"/>
        <v>0</v>
      </c>
      <c r="O8" s="155">
        <v>5</v>
      </c>
      <c r="P8" s="155">
        <f t="shared" si="4"/>
        <v>10</v>
      </c>
      <c r="Q8" s="155">
        <v>2</v>
      </c>
      <c r="R8" s="155">
        <f t="shared" si="5"/>
        <v>6</v>
      </c>
      <c r="S8" s="156">
        <f t="shared" si="6"/>
        <v>122</v>
      </c>
      <c r="T8" s="132"/>
      <c r="U8" s="154">
        <f t="shared" si="7"/>
        <v>0</v>
      </c>
      <c r="V8" s="154"/>
      <c r="W8" s="154">
        <f t="shared" si="8"/>
        <v>0</v>
      </c>
      <c r="X8" s="154"/>
      <c r="Y8" s="154">
        <f t="shared" si="9"/>
        <v>0</v>
      </c>
      <c r="Z8" s="154"/>
      <c r="AA8" s="154">
        <f t="shared" si="10"/>
        <v>0</v>
      </c>
      <c r="AB8" s="156">
        <f t="shared" si="11"/>
        <v>0</v>
      </c>
      <c r="AC8" s="132"/>
      <c r="AD8" s="154"/>
      <c r="AE8" s="156"/>
      <c r="AF8" s="132">
        <v>1</v>
      </c>
      <c r="AG8" s="154">
        <f t="shared" si="12"/>
        <v>12</v>
      </c>
      <c r="AH8" s="154"/>
      <c r="AI8" s="154">
        <f t="shared" si="13"/>
        <v>0</v>
      </c>
      <c r="AJ8" s="154">
        <v>2</v>
      </c>
      <c r="AK8" s="154">
        <f t="shared" si="14"/>
        <v>6</v>
      </c>
      <c r="AL8" s="154">
        <v>1</v>
      </c>
      <c r="AM8" s="154">
        <f t="shared" si="15"/>
        <v>1</v>
      </c>
      <c r="AN8" s="154"/>
      <c r="AO8" s="154">
        <f t="shared" si="16"/>
        <v>0</v>
      </c>
      <c r="AP8" s="154"/>
      <c r="AQ8" s="154">
        <f t="shared" si="17"/>
        <v>0</v>
      </c>
      <c r="AR8" s="154"/>
      <c r="AS8" s="154">
        <f t="shared" si="18"/>
        <v>0</v>
      </c>
      <c r="AT8" s="154"/>
      <c r="AU8" s="157">
        <f t="shared" si="19"/>
        <v>0</v>
      </c>
      <c r="AV8" s="154"/>
      <c r="AW8" s="157">
        <f t="shared" si="20"/>
        <v>0</v>
      </c>
      <c r="AX8" s="158">
        <f t="shared" si="21"/>
        <v>7</v>
      </c>
      <c r="AY8" s="159">
        <f t="shared" si="22"/>
        <v>19</v>
      </c>
      <c r="AZ8" s="160">
        <f t="shared" si="23"/>
        <v>141</v>
      </c>
    </row>
    <row r="9" spans="1:52" s="56" customFormat="1" ht="15">
      <c r="A9" s="132">
        <v>5</v>
      </c>
      <c r="B9" s="149" t="s">
        <v>231</v>
      </c>
      <c r="C9" s="150">
        <v>20629</v>
      </c>
      <c r="D9" s="151" t="s">
        <v>86</v>
      </c>
      <c r="E9" s="152" t="s">
        <v>28</v>
      </c>
      <c r="F9" s="153" t="s">
        <v>172</v>
      </c>
      <c r="G9" s="132">
        <v>11</v>
      </c>
      <c r="H9" s="154">
        <f t="shared" si="0"/>
        <v>66</v>
      </c>
      <c r="I9" s="154"/>
      <c r="J9" s="154">
        <f t="shared" si="1"/>
        <v>0</v>
      </c>
      <c r="K9" s="154">
        <v>17</v>
      </c>
      <c r="L9" s="154">
        <f t="shared" si="2"/>
        <v>38</v>
      </c>
      <c r="M9" s="155"/>
      <c r="N9" s="154">
        <f t="shared" si="3"/>
        <v>0</v>
      </c>
      <c r="O9" s="155">
        <v>5</v>
      </c>
      <c r="P9" s="155">
        <f t="shared" si="4"/>
        <v>10</v>
      </c>
      <c r="Q9" s="155">
        <v>2</v>
      </c>
      <c r="R9" s="155">
        <f t="shared" si="5"/>
        <v>6</v>
      </c>
      <c r="S9" s="156">
        <f t="shared" si="6"/>
        <v>120</v>
      </c>
      <c r="T9" s="132"/>
      <c r="U9" s="154">
        <f t="shared" si="7"/>
        <v>0</v>
      </c>
      <c r="V9" s="154"/>
      <c r="W9" s="154">
        <f t="shared" si="8"/>
        <v>0</v>
      </c>
      <c r="X9" s="154"/>
      <c r="Y9" s="154">
        <f t="shared" si="9"/>
        <v>0</v>
      </c>
      <c r="Z9" s="154"/>
      <c r="AA9" s="154">
        <f t="shared" si="10"/>
        <v>0</v>
      </c>
      <c r="AB9" s="156">
        <f t="shared" si="11"/>
        <v>0</v>
      </c>
      <c r="AC9" s="132"/>
      <c r="AD9" s="154"/>
      <c r="AE9" s="156"/>
      <c r="AF9" s="132">
        <v>1</v>
      </c>
      <c r="AG9" s="154">
        <f t="shared" si="12"/>
        <v>12</v>
      </c>
      <c r="AH9" s="154"/>
      <c r="AI9" s="154">
        <f t="shared" si="13"/>
        <v>0</v>
      </c>
      <c r="AJ9" s="154">
        <v>2</v>
      </c>
      <c r="AK9" s="154">
        <f t="shared" si="14"/>
        <v>6</v>
      </c>
      <c r="AL9" s="154">
        <v>1</v>
      </c>
      <c r="AM9" s="154">
        <f t="shared" si="15"/>
        <v>1</v>
      </c>
      <c r="AN9" s="154"/>
      <c r="AO9" s="154">
        <f t="shared" si="16"/>
        <v>0</v>
      </c>
      <c r="AP9" s="154"/>
      <c r="AQ9" s="154">
        <f t="shared" si="17"/>
        <v>0</v>
      </c>
      <c r="AR9" s="154">
        <v>1</v>
      </c>
      <c r="AS9" s="154">
        <f t="shared" si="18"/>
        <v>1</v>
      </c>
      <c r="AT9" s="154"/>
      <c r="AU9" s="157">
        <f t="shared" si="19"/>
        <v>0</v>
      </c>
      <c r="AV9" s="154"/>
      <c r="AW9" s="157">
        <f t="shared" si="20"/>
        <v>0</v>
      </c>
      <c r="AX9" s="158">
        <f t="shared" si="21"/>
        <v>8</v>
      </c>
      <c r="AY9" s="159">
        <f t="shared" si="22"/>
        <v>20</v>
      </c>
      <c r="AZ9" s="160">
        <f t="shared" si="23"/>
        <v>140</v>
      </c>
    </row>
    <row r="10" spans="1:52" s="56" customFormat="1" ht="15">
      <c r="A10" s="132">
        <v>6</v>
      </c>
      <c r="B10" s="149" t="s">
        <v>233</v>
      </c>
      <c r="C10" s="150">
        <v>22630</v>
      </c>
      <c r="D10" s="151" t="s">
        <v>86</v>
      </c>
      <c r="E10" s="152" t="s">
        <v>28</v>
      </c>
      <c r="F10" s="153" t="s">
        <v>172</v>
      </c>
      <c r="G10" s="132">
        <v>11</v>
      </c>
      <c r="H10" s="154">
        <f t="shared" si="0"/>
        <v>66</v>
      </c>
      <c r="I10" s="154"/>
      <c r="J10" s="154">
        <f t="shared" si="1"/>
        <v>0</v>
      </c>
      <c r="K10" s="154">
        <v>19</v>
      </c>
      <c r="L10" s="154">
        <f t="shared" si="2"/>
        <v>42</v>
      </c>
      <c r="M10" s="155"/>
      <c r="N10" s="154">
        <f t="shared" si="3"/>
        <v>0</v>
      </c>
      <c r="O10" s="155">
        <v>5</v>
      </c>
      <c r="P10" s="155">
        <f t="shared" si="4"/>
        <v>10</v>
      </c>
      <c r="Q10" s="155">
        <v>2</v>
      </c>
      <c r="R10" s="155">
        <f t="shared" si="5"/>
        <v>6</v>
      </c>
      <c r="S10" s="156">
        <f t="shared" si="6"/>
        <v>124</v>
      </c>
      <c r="T10" s="132"/>
      <c r="U10" s="154">
        <f t="shared" si="7"/>
        <v>0</v>
      </c>
      <c r="V10" s="154"/>
      <c r="W10" s="154">
        <f t="shared" si="8"/>
        <v>0</v>
      </c>
      <c r="X10" s="154"/>
      <c r="Y10" s="154">
        <f t="shared" si="9"/>
        <v>0</v>
      </c>
      <c r="Z10" s="154"/>
      <c r="AA10" s="154">
        <f t="shared" si="10"/>
        <v>0</v>
      </c>
      <c r="AB10" s="156">
        <f t="shared" si="11"/>
        <v>0</v>
      </c>
      <c r="AC10" s="132"/>
      <c r="AD10" s="154"/>
      <c r="AE10" s="156"/>
      <c r="AF10" s="132">
        <v>1</v>
      </c>
      <c r="AG10" s="154">
        <f t="shared" si="12"/>
        <v>12</v>
      </c>
      <c r="AH10" s="154"/>
      <c r="AI10" s="154">
        <f t="shared" si="13"/>
        <v>0</v>
      </c>
      <c r="AJ10" s="154">
        <v>1</v>
      </c>
      <c r="AK10" s="154">
        <f t="shared" si="14"/>
        <v>3</v>
      </c>
      <c r="AL10" s="154"/>
      <c r="AM10" s="154">
        <f t="shared" si="15"/>
        <v>0</v>
      </c>
      <c r="AN10" s="154"/>
      <c r="AO10" s="154">
        <f t="shared" si="16"/>
        <v>0</v>
      </c>
      <c r="AP10" s="154"/>
      <c r="AQ10" s="154">
        <f t="shared" si="17"/>
        <v>0</v>
      </c>
      <c r="AR10" s="154"/>
      <c r="AS10" s="154">
        <f t="shared" si="18"/>
        <v>0</v>
      </c>
      <c r="AT10" s="154"/>
      <c r="AU10" s="157">
        <f t="shared" si="19"/>
        <v>0</v>
      </c>
      <c r="AV10" s="154"/>
      <c r="AW10" s="157">
        <f t="shared" si="20"/>
        <v>0</v>
      </c>
      <c r="AX10" s="158">
        <f t="shared" si="21"/>
        <v>3</v>
      </c>
      <c r="AY10" s="159">
        <f t="shared" si="22"/>
        <v>15</v>
      </c>
      <c r="AZ10" s="160">
        <f t="shared" si="23"/>
        <v>139</v>
      </c>
    </row>
    <row r="11" spans="1:52" s="56" customFormat="1" ht="15">
      <c r="A11" s="132">
        <v>7</v>
      </c>
      <c r="B11" s="149" t="s">
        <v>236</v>
      </c>
      <c r="C11" s="150">
        <v>23696</v>
      </c>
      <c r="D11" s="151" t="s">
        <v>86</v>
      </c>
      <c r="E11" s="152" t="s">
        <v>28</v>
      </c>
      <c r="F11" s="153" t="s">
        <v>172</v>
      </c>
      <c r="G11" s="132">
        <v>11</v>
      </c>
      <c r="H11" s="154">
        <f t="shared" si="0"/>
        <v>66</v>
      </c>
      <c r="I11" s="154"/>
      <c r="J11" s="154">
        <f t="shared" si="1"/>
        <v>0</v>
      </c>
      <c r="K11" s="154">
        <v>14</v>
      </c>
      <c r="L11" s="154">
        <f t="shared" si="2"/>
        <v>32</v>
      </c>
      <c r="M11" s="155"/>
      <c r="N11" s="154">
        <f t="shared" si="3"/>
        <v>0</v>
      </c>
      <c r="O11" s="155">
        <v>5</v>
      </c>
      <c r="P11" s="155">
        <f t="shared" si="4"/>
        <v>10</v>
      </c>
      <c r="Q11" s="155">
        <v>2</v>
      </c>
      <c r="R11" s="155">
        <f t="shared" si="5"/>
        <v>6</v>
      </c>
      <c r="S11" s="156">
        <f t="shared" si="6"/>
        <v>114</v>
      </c>
      <c r="T11" s="132"/>
      <c r="U11" s="154">
        <f t="shared" si="7"/>
        <v>0</v>
      </c>
      <c r="V11" s="154"/>
      <c r="W11" s="154">
        <f t="shared" si="8"/>
        <v>0</v>
      </c>
      <c r="X11" s="154">
        <v>3</v>
      </c>
      <c r="Y11" s="154">
        <f t="shared" si="9"/>
        <v>9</v>
      </c>
      <c r="Z11" s="154"/>
      <c r="AA11" s="154">
        <f t="shared" si="10"/>
        <v>0</v>
      </c>
      <c r="AB11" s="156">
        <f t="shared" si="11"/>
        <v>9</v>
      </c>
      <c r="AC11" s="132"/>
      <c r="AD11" s="154"/>
      <c r="AE11" s="156"/>
      <c r="AF11" s="132">
        <v>1</v>
      </c>
      <c r="AG11" s="154">
        <f t="shared" si="12"/>
        <v>12</v>
      </c>
      <c r="AH11" s="154"/>
      <c r="AI11" s="154">
        <f t="shared" si="13"/>
        <v>0</v>
      </c>
      <c r="AJ11" s="154">
        <v>1</v>
      </c>
      <c r="AK11" s="154">
        <f t="shared" si="14"/>
        <v>3</v>
      </c>
      <c r="AL11" s="154">
        <v>1</v>
      </c>
      <c r="AM11" s="154">
        <f t="shared" si="15"/>
        <v>1</v>
      </c>
      <c r="AN11" s="154"/>
      <c r="AO11" s="154">
        <f t="shared" si="16"/>
        <v>0</v>
      </c>
      <c r="AP11" s="154"/>
      <c r="AQ11" s="154">
        <f t="shared" si="17"/>
        <v>0</v>
      </c>
      <c r="AR11" s="154"/>
      <c r="AS11" s="154">
        <f t="shared" si="18"/>
        <v>0</v>
      </c>
      <c r="AT11" s="154"/>
      <c r="AU11" s="157">
        <f t="shared" si="19"/>
        <v>0</v>
      </c>
      <c r="AV11" s="154"/>
      <c r="AW11" s="157">
        <f t="shared" si="20"/>
        <v>0</v>
      </c>
      <c r="AX11" s="158">
        <f t="shared" si="21"/>
        <v>4</v>
      </c>
      <c r="AY11" s="159">
        <f t="shared" si="22"/>
        <v>16</v>
      </c>
      <c r="AZ11" s="160">
        <f t="shared" si="23"/>
        <v>139</v>
      </c>
    </row>
    <row r="12" spans="1:52" s="56" customFormat="1" ht="15">
      <c r="A12" s="132">
        <v>8</v>
      </c>
      <c r="B12" s="149" t="s">
        <v>235</v>
      </c>
      <c r="C12" s="150">
        <v>22082</v>
      </c>
      <c r="D12" s="151" t="s">
        <v>86</v>
      </c>
      <c r="E12" s="152" t="s">
        <v>28</v>
      </c>
      <c r="F12" s="153" t="s">
        <v>172</v>
      </c>
      <c r="G12" s="132">
        <v>11</v>
      </c>
      <c r="H12" s="154">
        <f t="shared" si="0"/>
        <v>66</v>
      </c>
      <c r="I12" s="154"/>
      <c r="J12" s="154">
        <f t="shared" si="1"/>
        <v>0</v>
      </c>
      <c r="K12" s="154">
        <v>18</v>
      </c>
      <c r="L12" s="154">
        <f t="shared" si="2"/>
        <v>40</v>
      </c>
      <c r="M12" s="155"/>
      <c r="N12" s="154">
        <f t="shared" si="3"/>
        <v>0</v>
      </c>
      <c r="O12" s="155">
        <v>5</v>
      </c>
      <c r="P12" s="155">
        <f t="shared" si="4"/>
        <v>10</v>
      </c>
      <c r="Q12" s="155">
        <v>2</v>
      </c>
      <c r="R12" s="155">
        <f t="shared" si="5"/>
        <v>6</v>
      </c>
      <c r="S12" s="156">
        <f t="shared" si="6"/>
        <v>122</v>
      </c>
      <c r="T12" s="132"/>
      <c r="U12" s="154">
        <f t="shared" si="7"/>
        <v>0</v>
      </c>
      <c r="V12" s="154"/>
      <c r="W12" s="154">
        <f t="shared" si="8"/>
        <v>0</v>
      </c>
      <c r="X12" s="154"/>
      <c r="Y12" s="154">
        <f t="shared" si="9"/>
        <v>0</v>
      </c>
      <c r="Z12" s="154"/>
      <c r="AA12" s="154">
        <f t="shared" si="10"/>
        <v>0</v>
      </c>
      <c r="AB12" s="156">
        <f t="shared" si="11"/>
        <v>0</v>
      </c>
      <c r="AC12" s="132" t="s">
        <v>120</v>
      </c>
      <c r="AD12" s="154"/>
      <c r="AE12" s="156"/>
      <c r="AF12" s="132">
        <v>1</v>
      </c>
      <c r="AG12" s="154">
        <f t="shared" si="12"/>
        <v>12</v>
      </c>
      <c r="AH12" s="154"/>
      <c r="AI12" s="154">
        <f t="shared" si="13"/>
        <v>0</v>
      </c>
      <c r="AJ12" s="154">
        <v>1</v>
      </c>
      <c r="AK12" s="154">
        <f t="shared" si="14"/>
        <v>3</v>
      </c>
      <c r="AL12" s="154">
        <v>0</v>
      </c>
      <c r="AM12" s="154">
        <f t="shared" si="15"/>
        <v>0</v>
      </c>
      <c r="AN12" s="154"/>
      <c r="AO12" s="154">
        <f t="shared" si="16"/>
        <v>0</v>
      </c>
      <c r="AP12" s="154"/>
      <c r="AQ12" s="154">
        <f t="shared" si="17"/>
        <v>0</v>
      </c>
      <c r="AR12" s="154"/>
      <c r="AS12" s="154">
        <f t="shared" si="18"/>
        <v>0</v>
      </c>
      <c r="AT12" s="154"/>
      <c r="AU12" s="157">
        <f t="shared" si="19"/>
        <v>0</v>
      </c>
      <c r="AV12" s="154"/>
      <c r="AW12" s="157">
        <f t="shared" si="20"/>
        <v>0</v>
      </c>
      <c r="AX12" s="158">
        <f t="shared" si="21"/>
        <v>3</v>
      </c>
      <c r="AY12" s="159">
        <f t="shared" si="22"/>
        <v>15</v>
      </c>
      <c r="AZ12" s="160">
        <f t="shared" si="23"/>
        <v>137</v>
      </c>
    </row>
    <row r="13" spans="1:52" s="56" customFormat="1" ht="15">
      <c r="A13" s="132">
        <v>9</v>
      </c>
      <c r="B13" s="149" t="s">
        <v>177</v>
      </c>
      <c r="C13" s="150">
        <v>21171</v>
      </c>
      <c r="D13" s="151" t="s">
        <v>86</v>
      </c>
      <c r="E13" s="152" t="s">
        <v>28</v>
      </c>
      <c r="F13" s="153" t="s">
        <v>172</v>
      </c>
      <c r="G13" s="132">
        <v>11</v>
      </c>
      <c r="H13" s="154">
        <f t="shared" si="0"/>
        <v>66</v>
      </c>
      <c r="I13" s="154"/>
      <c r="J13" s="154">
        <f t="shared" si="1"/>
        <v>0</v>
      </c>
      <c r="K13" s="154">
        <v>14</v>
      </c>
      <c r="L13" s="154">
        <f t="shared" si="2"/>
        <v>32</v>
      </c>
      <c r="M13" s="155"/>
      <c r="N13" s="154">
        <f t="shared" si="3"/>
        <v>0</v>
      </c>
      <c r="O13" s="155">
        <v>5</v>
      </c>
      <c r="P13" s="155">
        <f t="shared" si="4"/>
        <v>10</v>
      </c>
      <c r="Q13" s="155">
        <v>2</v>
      </c>
      <c r="R13" s="155">
        <f t="shared" si="5"/>
        <v>6</v>
      </c>
      <c r="S13" s="156">
        <f t="shared" si="6"/>
        <v>114</v>
      </c>
      <c r="T13" s="132"/>
      <c r="U13" s="154">
        <f t="shared" si="7"/>
        <v>0</v>
      </c>
      <c r="V13" s="154"/>
      <c r="W13" s="154">
        <f t="shared" si="8"/>
        <v>0</v>
      </c>
      <c r="X13" s="154">
        <v>1</v>
      </c>
      <c r="Y13" s="154">
        <f t="shared" si="9"/>
        <v>3</v>
      </c>
      <c r="Z13" s="154"/>
      <c r="AA13" s="154">
        <f t="shared" si="10"/>
        <v>0</v>
      </c>
      <c r="AB13" s="156">
        <f t="shared" si="11"/>
        <v>3</v>
      </c>
      <c r="AC13" s="132"/>
      <c r="AD13" s="154"/>
      <c r="AE13" s="156"/>
      <c r="AF13" s="132">
        <v>1</v>
      </c>
      <c r="AG13" s="154">
        <f t="shared" si="12"/>
        <v>12</v>
      </c>
      <c r="AH13" s="154"/>
      <c r="AI13" s="154">
        <f t="shared" si="13"/>
        <v>0</v>
      </c>
      <c r="AJ13" s="154">
        <v>2</v>
      </c>
      <c r="AK13" s="154">
        <f t="shared" si="14"/>
        <v>6</v>
      </c>
      <c r="AL13" s="154">
        <v>1</v>
      </c>
      <c r="AM13" s="154">
        <f t="shared" si="15"/>
        <v>1</v>
      </c>
      <c r="AN13" s="154"/>
      <c r="AO13" s="154">
        <f t="shared" si="16"/>
        <v>0</v>
      </c>
      <c r="AP13" s="154"/>
      <c r="AQ13" s="154">
        <f t="shared" si="17"/>
        <v>0</v>
      </c>
      <c r="AR13" s="154"/>
      <c r="AS13" s="154">
        <f t="shared" si="18"/>
        <v>0</v>
      </c>
      <c r="AT13" s="154"/>
      <c r="AU13" s="157">
        <f t="shared" si="19"/>
        <v>0</v>
      </c>
      <c r="AV13" s="154"/>
      <c r="AW13" s="157">
        <f t="shared" si="20"/>
        <v>0</v>
      </c>
      <c r="AX13" s="158">
        <f t="shared" si="21"/>
        <v>7</v>
      </c>
      <c r="AY13" s="159">
        <f t="shared" si="22"/>
        <v>19</v>
      </c>
      <c r="AZ13" s="160">
        <f t="shared" si="23"/>
        <v>136</v>
      </c>
    </row>
    <row r="14" spans="1:52" s="56" customFormat="1" ht="15">
      <c r="A14" s="132">
        <v>10</v>
      </c>
      <c r="B14" s="149" t="s">
        <v>171</v>
      </c>
      <c r="C14" s="150">
        <v>21717</v>
      </c>
      <c r="D14" s="151" t="s">
        <v>86</v>
      </c>
      <c r="E14" s="152" t="s">
        <v>28</v>
      </c>
      <c r="F14" s="153" t="s">
        <v>172</v>
      </c>
      <c r="G14" s="132">
        <v>11</v>
      </c>
      <c r="H14" s="154">
        <f t="shared" si="0"/>
        <v>66</v>
      </c>
      <c r="I14" s="154"/>
      <c r="J14" s="154">
        <f t="shared" si="1"/>
        <v>0</v>
      </c>
      <c r="K14" s="154">
        <v>14</v>
      </c>
      <c r="L14" s="154">
        <f t="shared" si="2"/>
        <v>32</v>
      </c>
      <c r="M14" s="155"/>
      <c r="N14" s="154">
        <f t="shared" si="3"/>
        <v>0</v>
      </c>
      <c r="O14" s="155">
        <v>5</v>
      </c>
      <c r="P14" s="155">
        <f t="shared" si="4"/>
        <v>10</v>
      </c>
      <c r="Q14" s="155">
        <v>2</v>
      </c>
      <c r="R14" s="155">
        <f t="shared" si="5"/>
        <v>6</v>
      </c>
      <c r="S14" s="156">
        <f t="shared" si="6"/>
        <v>114</v>
      </c>
      <c r="T14" s="132"/>
      <c r="U14" s="154">
        <f t="shared" si="7"/>
        <v>0</v>
      </c>
      <c r="V14" s="154"/>
      <c r="W14" s="154">
        <f t="shared" si="8"/>
        <v>0</v>
      </c>
      <c r="X14" s="154">
        <v>1</v>
      </c>
      <c r="Y14" s="154">
        <f t="shared" si="9"/>
        <v>3</v>
      </c>
      <c r="Z14" s="154"/>
      <c r="AA14" s="154">
        <f t="shared" si="10"/>
        <v>0</v>
      </c>
      <c r="AB14" s="156">
        <f t="shared" si="11"/>
        <v>3</v>
      </c>
      <c r="AC14" s="132"/>
      <c r="AD14" s="154"/>
      <c r="AE14" s="156"/>
      <c r="AF14" s="132">
        <v>1</v>
      </c>
      <c r="AG14" s="154">
        <f t="shared" si="12"/>
        <v>12</v>
      </c>
      <c r="AH14" s="154"/>
      <c r="AI14" s="154">
        <f t="shared" si="13"/>
        <v>0</v>
      </c>
      <c r="AJ14" s="154">
        <v>1</v>
      </c>
      <c r="AK14" s="154">
        <f t="shared" si="14"/>
        <v>3</v>
      </c>
      <c r="AL14" s="154">
        <v>1</v>
      </c>
      <c r="AM14" s="154">
        <f t="shared" si="15"/>
        <v>1</v>
      </c>
      <c r="AN14" s="154"/>
      <c r="AO14" s="154">
        <f t="shared" si="16"/>
        <v>0</v>
      </c>
      <c r="AP14" s="154"/>
      <c r="AQ14" s="154">
        <f t="shared" si="17"/>
        <v>0</v>
      </c>
      <c r="AR14" s="154"/>
      <c r="AS14" s="154">
        <f t="shared" si="18"/>
        <v>0</v>
      </c>
      <c r="AT14" s="154"/>
      <c r="AU14" s="157">
        <f t="shared" si="19"/>
        <v>0</v>
      </c>
      <c r="AV14" s="154"/>
      <c r="AW14" s="157">
        <f t="shared" si="20"/>
        <v>0</v>
      </c>
      <c r="AX14" s="158">
        <f t="shared" si="21"/>
        <v>4</v>
      </c>
      <c r="AY14" s="159">
        <f t="shared" si="22"/>
        <v>16</v>
      </c>
      <c r="AZ14" s="160">
        <f t="shared" si="23"/>
        <v>133</v>
      </c>
    </row>
    <row r="15" spans="1:52" s="56" customFormat="1" ht="15">
      <c r="A15" s="132">
        <v>11</v>
      </c>
      <c r="B15" s="149" t="s">
        <v>173</v>
      </c>
      <c r="C15" s="150">
        <v>19566</v>
      </c>
      <c r="D15" s="151" t="s">
        <v>86</v>
      </c>
      <c r="E15" s="152" t="s">
        <v>28</v>
      </c>
      <c r="F15" s="153" t="s">
        <v>172</v>
      </c>
      <c r="G15" s="132">
        <v>9</v>
      </c>
      <c r="H15" s="154">
        <f t="shared" si="0"/>
        <v>54</v>
      </c>
      <c r="I15" s="154"/>
      <c r="J15" s="154">
        <f t="shared" si="1"/>
        <v>0</v>
      </c>
      <c r="K15" s="154">
        <v>20</v>
      </c>
      <c r="L15" s="154">
        <f t="shared" si="2"/>
        <v>44</v>
      </c>
      <c r="M15" s="155"/>
      <c r="N15" s="154">
        <f t="shared" si="3"/>
        <v>0</v>
      </c>
      <c r="O15" s="155">
        <v>5</v>
      </c>
      <c r="P15" s="155">
        <f t="shared" si="4"/>
        <v>10</v>
      </c>
      <c r="Q15" s="155">
        <v>2</v>
      </c>
      <c r="R15" s="155">
        <f t="shared" si="5"/>
        <v>6</v>
      </c>
      <c r="S15" s="156">
        <f t="shared" si="6"/>
        <v>114</v>
      </c>
      <c r="T15" s="132"/>
      <c r="U15" s="154">
        <f t="shared" si="7"/>
        <v>0</v>
      </c>
      <c r="V15" s="154"/>
      <c r="W15" s="154">
        <f t="shared" si="8"/>
        <v>0</v>
      </c>
      <c r="X15" s="154"/>
      <c r="Y15" s="154">
        <f t="shared" si="9"/>
        <v>0</v>
      </c>
      <c r="Z15" s="154"/>
      <c r="AA15" s="154">
        <f t="shared" si="10"/>
        <v>0</v>
      </c>
      <c r="AB15" s="156">
        <f t="shared" si="11"/>
        <v>0</v>
      </c>
      <c r="AC15" s="132"/>
      <c r="AD15" s="154"/>
      <c r="AE15" s="156"/>
      <c r="AF15" s="132">
        <v>1</v>
      </c>
      <c r="AG15" s="154">
        <f t="shared" si="12"/>
        <v>12</v>
      </c>
      <c r="AH15" s="154"/>
      <c r="AI15" s="154">
        <f t="shared" si="13"/>
        <v>0</v>
      </c>
      <c r="AJ15" s="154">
        <v>2</v>
      </c>
      <c r="AK15" s="154">
        <f t="shared" si="14"/>
        <v>6</v>
      </c>
      <c r="AL15" s="154"/>
      <c r="AM15" s="154">
        <f t="shared" si="15"/>
        <v>0</v>
      </c>
      <c r="AN15" s="154"/>
      <c r="AO15" s="154">
        <f t="shared" si="16"/>
        <v>0</v>
      </c>
      <c r="AP15" s="154"/>
      <c r="AQ15" s="154">
        <f t="shared" si="17"/>
        <v>0</v>
      </c>
      <c r="AR15" s="154"/>
      <c r="AS15" s="154">
        <f t="shared" si="18"/>
        <v>0</v>
      </c>
      <c r="AT15" s="154"/>
      <c r="AU15" s="157">
        <f t="shared" si="19"/>
        <v>0</v>
      </c>
      <c r="AV15" s="154"/>
      <c r="AW15" s="157">
        <f t="shared" si="20"/>
        <v>0</v>
      </c>
      <c r="AX15" s="158">
        <f t="shared" si="21"/>
        <v>6</v>
      </c>
      <c r="AY15" s="159">
        <f t="shared" si="22"/>
        <v>18</v>
      </c>
      <c r="AZ15" s="160">
        <f t="shared" si="23"/>
        <v>132</v>
      </c>
    </row>
    <row r="16" spans="1:52" s="56" customFormat="1" ht="15">
      <c r="A16" s="132">
        <v>12</v>
      </c>
      <c r="B16" s="149" t="s">
        <v>234</v>
      </c>
      <c r="C16" s="150">
        <v>19765</v>
      </c>
      <c r="D16" s="151" t="s">
        <v>86</v>
      </c>
      <c r="E16" s="152" t="s">
        <v>28</v>
      </c>
      <c r="F16" s="153" t="s">
        <v>172</v>
      </c>
      <c r="G16" s="132">
        <v>9</v>
      </c>
      <c r="H16" s="154">
        <f t="shared" si="0"/>
        <v>54</v>
      </c>
      <c r="I16" s="154"/>
      <c r="J16" s="154">
        <f t="shared" si="1"/>
        <v>0</v>
      </c>
      <c r="K16" s="154">
        <v>19</v>
      </c>
      <c r="L16" s="154">
        <f t="shared" si="2"/>
        <v>42</v>
      </c>
      <c r="M16" s="155"/>
      <c r="N16" s="154">
        <f t="shared" si="3"/>
        <v>0</v>
      </c>
      <c r="O16" s="155">
        <v>5</v>
      </c>
      <c r="P16" s="155">
        <f t="shared" si="4"/>
        <v>10</v>
      </c>
      <c r="Q16" s="155">
        <v>2</v>
      </c>
      <c r="R16" s="155">
        <f t="shared" si="5"/>
        <v>6</v>
      </c>
      <c r="S16" s="156">
        <f t="shared" si="6"/>
        <v>112</v>
      </c>
      <c r="T16" s="132"/>
      <c r="U16" s="154">
        <f t="shared" si="7"/>
        <v>0</v>
      </c>
      <c r="V16" s="154"/>
      <c r="W16" s="154">
        <f t="shared" si="8"/>
        <v>0</v>
      </c>
      <c r="X16" s="154"/>
      <c r="Y16" s="154">
        <f t="shared" si="9"/>
        <v>0</v>
      </c>
      <c r="Z16" s="154"/>
      <c r="AA16" s="154">
        <f t="shared" si="10"/>
        <v>0</v>
      </c>
      <c r="AB16" s="156">
        <f t="shared" si="11"/>
        <v>0</v>
      </c>
      <c r="AC16" s="132"/>
      <c r="AD16" s="154"/>
      <c r="AE16" s="156"/>
      <c r="AF16" s="132">
        <v>1</v>
      </c>
      <c r="AG16" s="154">
        <f t="shared" si="12"/>
        <v>12</v>
      </c>
      <c r="AH16" s="154"/>
      <c r="AI16" s="154">
        <f t="shared" si="13"/>
        <v>0</v>
      </c>
      <c r="AJ16" s="154">
        <v>2</v>
      </c>
      <c r="AK16" s="154">
        <f t="shared" si="14"/>
        <v>6</v>
      </c>
      <c r="AL16" s="154"/>
      <c r="AM16" s="154">
        <f t="shared" si="15"/>
        <v>0</v>
      </c>
      <c r="AN16" s="154"/>
      <c r="AO16" s="154">
        <f t="shared" si="16"/>
        <v>0</v>
      </c>
      <c r="AP16" s="154"/>
      <c r="AQ16" s="154">
        <f t="shared" si="17"/>
        <v>0</v>
      </c>
      <c r="AR16" s="154"/>
      <c r="AS16" s="154">
        <f t="shared" si="18"/>
        <v>0</v>
      </c>
      <c r="AT16" s="154"/>
      <c r="AU16" s="157">
        <f t="shared" si="19"/>
        <v>0</v>
      </c>
      <c r="AV16" s="154"/>
      <c r="AW16" s="157">
        <f t="shared" si="20"/>
        <v>0</v>
      </c>
      <c r="AX16" s="158">
        <f t="shared" si="21"/>
        <v>6</v>
      </c>
      <c r="AY16" s="159">
        <f t="shared" si="22"/>
        <v>18</v>
      </c>
      <c r="AZ16" s="160">
        <f t="shared" si="23"/>
        <v>130</v>
      </c>
    </row>
    <row r="17" spans="1:52" s="56" customFormat="1" ht="15">
      <c r="A17" s="132">
        <v>13</v>
      </c>
      <c r="B17" s="149" t="s">
        <v>178</v>
      </c>
      <c r="C17" s="150">
        <v>20629</v>
      </c>
      <c r="D17" s="151" t="s">
        <v>86</v>
      </c>
      <c r="E17" s="152" t="s">
        <v>28</v>
      </c>
      <c r="F17" s="153" t="s">
        <v>172</v>
      </c>
      <c r="G17" s="132">
        <v>11</v>
      </c>
      <c r="H17" s="154">
        <f t="shared" si="0"/>
        <v>66</v>
      </c>
      <c r="I17" s="154"/>
      <c r="J17" s="154">
        <f t="shared" si="1"/>
        <v>0</v>
      </c>
      <c r="K17" s="154">
        <v>14</v>
      </c>
      <c r="L17" s="154">
        <f t="shared" si="2"/>
        <v>32</v>
      </c>
      <c r="M17" s="155"/>
      <c r="N17" s="154">
        <f t="shared" si="3"/>
        <v>0</v>
      </c>
      <c r="O17" s="155">
        <v>5</v>
      </c>
      <c r="P17" s="155">
        <f t="shared" si="4"/>
        <v>10</v>
      </c>
      <c r="Q17" s="155">
        <v>2</v>
      </c>
      <c r="R17" s="155">
        <f t="shared" si="5"/>
        <v>6</v>
      </c>
      <c r="S17" s="156">
        <f t="shared" si="6"/>
        <v>114</v>
      </c>
      <c r="T17" s="132"/>
      <c r="U17" s="154">
        <f t="shared" si="7"/>
        <v>0</v>
      </c>
      <c r="V17" s="154"/>
      <c r="W17" s="154">
        <f t="shared" si="8"/>
        <v>0</v>
      </c>
      <c r="X17" s="154"/>
      <c r="Y17" s="154">
        <f t="shared" si="9"/>
        <v>0</v>
      </c>
      <c r="Z17" s="154"/>
      <c r="AA17" s="154">
        <f t="shared" si="10"/>
        <v>0</v>
      </c>
      <c r="AB17" s="156">
        <f t="shared" si="11"/>
        <v>0</v>
      </c>
      <c r="AC17" s="132"/>
      <c r="AD17" s="154"/>
      <c r="AE17" s="156"/>
      <c r="AF17" s="132">
        <v>1</v>
      </c>
      <c r="AG17" s="154">
        <f t="shared" si="12"/>
        <v>12</v>
      </c>
      <c r="AH17" s="154"/>
      <c r="AI17" s="154">
        <f t="shared" si="13"/>
        <v>0</v>
      </c>
      <c r="AJ17" s="154">
        <v>1</v>
      </c>
      <c r="AK17" s="154">
        <f t="shared" si="14"/>
        <v>3</v>
      </c>
      <c r="AL17" s="154">
        <v>1</v>
      </c>
      <c r="AM17" s="154">
        <f t="shared" si="15"/>
        <v>1</v>
      </c>
      <c r="AN17" s="154"/>
      <c r="AO17" s="154">
        <f t="shared" si="16"/>
        <v>0</v>
      </c>
      <c r="AP17" s="154"/>
      <c r="AQ17" s="154">
        <f t="shared" si="17"/>
        <v>0</v>
      </c>
      <c r="AR17" s="154"/>
      <c r="AS17" s="154">
        <f t="shared" si="18"/>
        <v>0</v>
      </c>
      <c r="AT17" s="154"/>
      <c r="AU17" s="157">
        <f t="shared" si="19"/>
        <v>0</v>
      </c>
      <c r="AV17" s="154"/>
      <c r="AW17" s="157">
        <f t="shared" si="20"/>
        <v>0</v>
      </c>
      <c r="AX17" s="158">
        <f t="shared" si="21"/>
        <v>4</v>
      </c>
      <c r="AY17" s="159">
        <f t="shared" si="22"/>
        <v>16</v>
      </c>
      <c r="AZ17" s="160">
        <f t="shared" si="23"/>
        <v>130</v>
      </c>
    </row>
    <row r="18" spans="1:52" s="56" customFormat="1" ht="15">
      <c r="A18" s="132">
        <v>14</v>
      </c>
      <c r="B18" s="149" t="s">
        <v>174</v>
      </c>
      <c r="C18" s="150">
        <v>22249</v>
      </c>
      <c r="D18" s="151" t="s">
        <v>86</v>
      </c>
      <c r="E18" s="152" t="s">
        <v>28</v>
      </c>
      <c r="F18" s="153" t="s">
        <v>172</v>
      </c>
      <c r="G18" s="132">
        <v>11</v>
      </c>
      <c r="H18" s="154">
        <f t="shared" si="0"/>
        <v>66</v>
      </c>
      <c r="I18" s="154"/>
      <c r="J18" s="154">
        <f t="shared" si="1"/>
        <v>0</v>
      </c>
      <c r="K18" s="154">
        <v>14</v>
      </c>
      <c r="L18" s="154">
        <f t="shared" si="2"/>
        <v>32</v>
      </c>
      <c r="M18" s="155"/>
      <c r="N18" s="154">
        <f t="shared" si="3"/>
        <v>0</v>
      </c>
      <c r="O18" s="155">
        <v>5</v>
      </c>
      <c r="P18" s="155">
        <f t="shared" si="4"/>
        <v>10</v>
      </c>
      <c r="Q18" s="155">
        <v>2</v>
      </c>
      <c r="R18" s="155">
        <f t="shared" si="5"/>
        <v>6</v>
      </c>
      <c r="S18" s="156">
        <f t="shared" si="6"/>
        <v>114</v>
      </c>
      <c r="T18" s="132"/>
      <c r="U18" s="154">
        <f t="shared" si="7"/>
        <v>0</v>
      </c>
      <c r="V18" s="154"/>
      <c r="W18" s="154">
        <f t="shared" si="8"/>
        <v>0</v>
      </c>
      <c r="X18" s="154"/>
      <c r="Y18" s="154">
        <f t="shared" si="9"/>
        <v>0</v>
      </c>
      <c r="Z18" s="154"/>
      <c r="AA18" s="154">
        <f t="shared" si="10"/>
        <v>0</v>
      </c>
      <c r="AB18" s="156">
        <f t="shared" si="11"/>
        <v>0</v>
      </c>
      <c r="AC18" s="132"/>
      <c r="AD18" s="154"/>
      <c r="AE18" s="156"/>
      <c r="AF18" s="132">
        <v>1</v>
      </c>
      <c r="AG18" s="154">
        <f t="shared" si="12"/>
        <v>12</v>
      </c>
      <c r="AH18" s="154"/>
      <c r="AI18" s="154">
        <f t="shared" si="13"/>
        <v>0</v>
      </c>
      <c r="AJ18" s="154">
        <v>1</v>
      </c>
      <c r="AK18" s="154">
        <f t="shared" si="14"/>
        <v>3</v>
      </c>
      <c r="AL18" s="154">
        <v>1</v>
      </c>
      <c r="AM18" s="154">
        <f t="shared" si="15"/>
        <v>1</v>
      </c>
      <c r="AN18" s="154"/>
      <c r="AO18" s="154">
        <f t="shared" si="16"/>
        <v>0</v>
      </c>
      <c r="AP18" s="154"/>
      <c r="AQ18" s="154">
        <f t="shared" si="17"/>
        <v>0</v>
      </c>
      <c r="AR18" s="154"/>
      <c r="AS18" s="154">
        <f t="shared" si="18"/>
        <v>0</v>
      </c>
      <c r="AT18" s="154"/>
      <c r="AU18" s="157">
        <f t="shared" si="19"/>
        <v>0</v>
      </c>
      <c r="AV18" s="154"/>
      <c r="AW18" s="157">
        <f t="shared" si="20"/>
        <v>0</v>
      </c>
      <c r="AX18" s="158">
        <f t="shared" si="21"/>
        <v>4</v>
      </c>
      <c r="AY18" s="159">
        <f t="shared" si="22"/>
        <v>16</v>
      </c>
      <c r="AZ18" s="160">
        <f t="shared" si="23"/>
        <v>130</v>
      </c>
    </row>
    <row r="19" spans="1:52" s="56" customFormat="1" ht="15">
      <c r="A19" s="132">
        <v>15</v>
      </c>
      <c r="B19" s="149" t="s">
        <v>237</v>
      </c>
      <c r="C19" s="150">
        <v>21702</v>
      </c>
      <c r="D19" s="151" t="s">
        <v>86</v>
      </c>
      <c r="E19" s="152" t="s">
        <v>28</v>
      </c>
      <c r="F19" s="153" t="s">
        <v>172</v>
      </c>
      <c r="G19" s="132">
        <v>9</v>
      </c>
      <c r="H19" s="154">
        <f t="shared" si="0"/>
        <v>54</v>
      </c>
      <c r="I19" s="154"/>
      <c r="J19" s="154">
        <f t="shared" si="1"/>
        <v>0</v>
      </c>
      <c r="K19" s="154">
        <v>20</v>
      </c>
      <c r="L19" s="154">
        <f t="shared" si="2"/>
        <v>44</v>
      </c>
      <c r="M19" s="155"/>
      <c r="N19" s="154">
        <f t="shared" si="3"/>
        <v>0</v>
      </c>
      <c r="O19" s="155">
        <v>5</v>
      </c>
      <c r="P19" s="155">
        <f t="shared" si="4"/>
        <v>10</v>
      </c>
      <c r="Q19" s="155">
        <v>2</v>
      </c>
      <c r="R19" s="155">
        <f t="shared" si="5"/>
        <v>6</v>
      </c>
      <c r="S19" s="156">
        <f t="shared" si="6"/>
        <v>114</v>
      </c>
      <c r="T19" s="132"/>
      <c r="U19" s="154">
        <f t="shared" si="7"/>
        <v>0</v>
      </c>
      <c r="V19" s="154"/>
      <c r="W19" s="154">
        <f t="shared" si="8"/>
        <v>0</v>
      </c>
      <c r="X19" s="154"/>
      <c r="Y19" s="154">
        <f t="shared" si="9"/>
        <v>0</v>
      </c>
      <c r="Z19" s="154"/>
      <c r="AA19" s="154">
        <f t="shared" si="10"/>
        <v>0</v>
      </c>
      <c r="AB19" s="156">
        <f t="shared" si="11"/>
        <v>0</v>
      </c>
      <c r="AC19" s="132"/>
      <c r="AD19" s="154"/>
      <c r="AE19" s="156"/>
      <c r="AF19" s="132">
        <v>1</v>
      </c>
      <c r="AG19" s="154">
        <f t="shared" si="12"/>
        <v>12</v>
      </c>
      <c r="AH19" s="154"/>
      <c r="AI19" s="154">
        <f t="shared" si="13"/>
        <v>0</v>
      </c>
      <c r="AJ19" s="154"/>
      <c r="AK19" s="154">
        <f t="shared" si="14"/>
        <v>0</v>
      </c>
      <c r="AL19" s="154">
        <v>1</v>
      </c>
      <c r="AM19" s="154">
        <f t="shared" si="15"/>
        <v>1</v>
      </c>
      <c r="AN19" s="154"/>
      <c r="AO19" s="154">
        <f t="shared" si="16"/>
        <v>0</v>
      </c>
      <c r="AP19" s="154"/>
      <c r="AQ19" s="154">
        <f t="shared" si="17"/>
        <v>0</v>
      </c>
      <c r="AR19" s="154"/>
      <c r="AS19" s="154">
        <f t="shared" si="18"/>
        <v>0</v>
      </c>
      <c r="AT19" s="154"/>
      <c r="AU19" s="157">
        <f t="shared" si="19"/>
        <v>0</v>
      </c>
      <c r="AV19" s="154"/>
      <c r="AW19" s="157">
        <f t="shared" si="20"/>
        <v>0</v>
      </c>
      <c r="AX19" s="158">
        <f t="shared" si="21"/>
        <v>1</v>
      </c>
      <c r="AY19" s="159">
        <f t="shared" si="22"/>
        <v>13</v>
      </c>
      <c r="AZ19" s="160">
        <f t="shared" si="23"/>
        <v>127</v>
      </c>
    </row>
    <row r="20" spans="1:52" s="56" customFormat="1" ht="15">
      <c r="A20" s="132">
        <v>16</v>
      </c>
      <c r="B20" s="149" t="s">
        <v>175</v>
      </c>
      <c r="C20" s="150">
        <v>23868</v>
      </c>
      <c r="D20" s="151" t="s">
        <v>86</v>
      </c>
      <c r="E20" s="152" t="s">
        <v>28</v>
      </c>
      <c r="F20" s="153" t="s">
        <v>172</v>
      </c>
      <c r="G20" s="132">
        <v>9</v>
      </c>
      <c r="H20" s="154">
        <f t="shared" si="0"/>
        <v>54</v>
      </c>
      <c r="I20" s="154"/>
      <c r="J20" s="154">
        <f t="shared" si="1"/>
        <v>0</v>
      </c>
      <c r="K20" s="154">
        <v>11</v>
      </c>
      <c r="L20" s="154">
        <f t="shared" si="2"/>
        <v>26</v>
      </c>
      <c r="M20" s="155"/>
      <c r="N20" s="154">
        <f t="shared" si="3"/>
        <v>0</v>
      </c>
      <c r="O20" s="155">
        <v>5</v>
      </c>
      <c r="P20" s="155">
        <f t="shared" si="4"/>
        <v>10</v>
      </c>
      <c r="Q20" s="155">
        <v>2</v>
      </c>
      <c r="R20" s="155">
        <f t="shared" si="5"/>
        <v>6</v>
      </c>
      <c r="S20" s="156">
        <f t="shared" si="6"/>
        <v>96</v>
      </c>
      <c r="T20" s="132"/>
      <c r="U20" s="154">
        <f t="shared" si="7"/>
        <v>0</v>
      </c>
      <c r="V20" s="154"/>
      <c r="W20" s="154">
        <f t="shared" si="8"/>
        <v>0</v>
      </c>
      <c r="X20" s="154"/>
      <c r="Y20" s="154">
        <f t="shared" si="9"/>
        <v>0</v>
      </c>
      <c r="Z20" s="154"/>
      <c r="AA20" s="154">
        <f t="shared" si="10"/>
        <v>0</v>
      </c>
      <c r="AB20" s="156">
        <f t="shared" si="11"/>
        <v>0</v>
      </c>
      <c r="AC20" s="132"/>
      <c r="AD20" s="154"/>
      <c r="AE20" s="156"/>
      <c r="AF20" s="132">
        <v>1</v>
      </c>
      <c r="AG20" s="154">
        <f t="shared" si="12"/>
        <v>12</v>
      </c>
      <c r="AH20" s="154"/>
      <c r="AI20" s="154">
        <f t="shared" si="13"/>
        <v>0</v>
      </c>
      <c r="AJ20" s="154">
        <v>1</v>
      </c>
      <c r="AK20" s="154">
        <f t="shared" si="14"/>
        <v>3</v>
      </c>
      <c r="AL20" s="154"/>
      <c r="AM20" s="154">
        <f t="shared" si="15"/>
        <v>0</v>
      </c>
      <c r="AN20" s="154"/>
      <c r="AO20" s="154">
        <f t="shared" si="16"/>
        <v>0</v>
      </c>
      <c r="AP20" s="154"/>
      <c r="AQ20" s="154">
        <f t="shared" si="17"/>
        <v>0</v>
      </c>
      <c r="AR20" s="154"/>
      <c r="AS20" s="154">
        <f t="shared" si="18"/>
        <v>0</v>
      </c>
      <c r="AT20" s="154"/>
      <c r="AU20" s="157">
        <f t="shared" si="19"/>
        <v>0</v>
      </c>
      <c r="AV20" s="154"/>
      <c r="AW20" s="157">
        <f t="shared" si="20"/>
        <v>0</v>
      </c>
      <c r="AX20" s="158">
        <f t="shared" si="21"/>
        <v>3</v>
      </c>
      <c r="AY20" s="159">
        <f t="shared" si="22"/>
        <v>15</v>
      </c>
      <c r="AZ20" s="160">
        <f t="shared" si="23"/>
        <v>111</v>
      </c>
    </row>
    <row r="23" ht="12.75">
      <c r="B23" s="147"/>
    </row>
  </sheetData>
  <sheetProtection/>
  <mergeCells count="9">
    <mergeCell ref="A1:AZ1"/>
    <mergeCell ref="A2:AZ2"/>
    <mergeCell ref="C4:D4"/>
    <mergeCell ref="G3:S3"/>
    <mergeCell ref="T3:AB3"/>
    <mergeCell ref="AC3:AE3"/>
    <mergeCell ref="AZ3:AZ4"/>
    <mergeCell ref="A3:D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0"/>
  <sheetViews>
    <sheetView zoomScale="85" zoomScaleNormal="85" zoomScalePageLayoutView="0" workbookViewId="0" topLeftCell="A1">
      <selection activeCell="BD17" sqref="BD17"/>
    </sheetView>
  </sheetViews>
  <sheetFormatPr defaultColWidth="9.140625" defaultRowHeight="15"/>
  <cols>
    <col min="1" max="1" width="4.421875" style="1" customWidth="1"/>
    <col min="2" max="2" width="33.28125" style="1" bestFit="1" customWidth="1"/>
    <col min="3" max="3" width="9.57421875" style="1" bestFit="1" customWidth="1"/>
    <col min="4" max="4" width="3.57421875" style="1" bestFit="1" customWidth="1"/>
    <col min="5" max="6" width="3.57421875" style="4" bestFit="1" customWidth="1"/>
    <col min="7" max="19" width="4.00390625" style="6" customWidth="1"/>
    <col min="20" max="20" width="6.0039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28125" style="57" customWidth="1"/>
    <col min="53" max="16384" width="9.140625" style="1" customWidth="1"/>
  </cols>
  <sheetData>
    <row r="1" spans="1:52" ht="23.25">
      <c r="A1" s="261" t="s">
        <v>356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22.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81" t="s">
        <v>373</v>
      </c>
      <c r="B3" s="282"/>
      <c r="C3" s="282"/>
      <c r="D3" s="283"/>
      <c r="E3" s="93"/>
      <c r="F3" s="94"/>
      <c r="G3" s="302" t="s">
        <v>6</v>
      </c>
      <c r="H3" s="303"/>
      <c r="I3" s="303"/>
      <c r="J3" s="303"/>
      <c r="K3" s="303"/>
      <c r="L3" s="303"/>
      <c r="M3" s="329"/>
      <c r="N3" s="329"/>
      <c r="O3" s="329"/>
      <c r="P3" s="329"/>
      <c r="Q3" s="329"/>
      <c r="R3" s="329"/>
      <c r="S3" s="304"/>
      <c r="T3" s="302" t="s">
        <v>11</v>
      </c>
      <c r="U3" s="303"/>
      <c r="V3" s="303"/>
      <c r="W3" s="303"/>
      <c r="X3" s="303"/>
      <c r="Y3" s="303"/>
      <c r="Z3" s="303"/>
      <c r="AA3" s="303"/>
      <c r="AB3" s="304"/>
      <c r="AC3" s="330" t="s">
        <v>12</v>
      </c>
      <c r="AD3" s="331"/>
      <c r="AE3" s="332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2"/>
      <c r="AZ3" s="390" t="s">
        <v>24</v>
      </c>
    </row>
    <row r="4" spans="1:52" ht="118.5" customHeight="1">
      <c r="A4" s="95" t="s">
        <v>374</v>
      </c>
      <c r="B4" s="8" t="s">
        <v>0</v>
      </c>
      <c r="C4" s="326" t="s">
        <v>1</v>
      </c>
      <c r="D4" s="327"/>
      <c r="E4" s="96"/>
      <c r="F4" s="79"/>
      <c r="G4" s="37" t="s">
        <v>2</v>
      </c>
      <c r="H4" s="34" t="s">
        <v>3</v>
      </c>
      <c r="I4" s="34" t="s">
        <v>369</v>
      </c>
      <c r="J4" s="34" t="s">
        <v>3</v>
      </c>
      <c r="K4" s="34" t="s">
        <v>4</v>
      </c>
      <c r="L4" s="34" t="s">
        <v>3</v>
      </c>
      <c r="M4" s="34" t="s">
        <v>370</v>
      </c>
      <c r="N4" s="34" t="s">
        <v>3</v>
      </c>
      <c r="O4" s="35" t="s">
        <v>381</v>
      </c>
      <c r="P4" s="34" t="s">
        <v>3</v>
      </c>
      <c r="Q4" s="34" t="s">
        <v>382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55" t="s">
        <v>25</v>
      </c>
      <c r="AY4" s="20" t="s">
        <v>22</v>
      </c>
      <c r="AZ4" s="391"/>
    </row>
    <row r="5" spans="1:52" s="105" customFormat="1" ht="13.5">
      <c r="A5" s="134">
        <v>1</v>
      </c>
      <c r="B5" s="172" t="s">
        <v>255</v>
      </c>
      <c r="C5" s="173">
        <v>21586</v>
      </c>
      <c r="D5" s="174" t="s">
        <v>40</v>
      </c>
      <c r="E5" s="175" t="s">
        <v>28</v>
      </c>
      <c r="F5" s="176" t="s">
        <v>40</v>
      </c>
      <c r="G5" s="134">
        <v>11</v>
      </c>
      <c r="H5" s="133">
        <f>G5*6</f>
        <v>66</v>
      </c>
      <c r="I5" s="133"/>
      <c r="J5" s="133">
        <f>I5*6</f>
        <v>0</v>
      </c>
      <c r="K5" s="133">
        <v>20</v>
      </c>
      <c r="L5" s="133">
        <f>IF(K5&gt;4,K5*2+4,K5*3)</f>
        <v>44</v>
      </c>
      <c r="M5" s="177"/>
      <c r="N5" s="133">
        <f>IF(M5&gt;4,M5*2+4,M5*3)</f>
        <v>0</v>
      </c>
      <c r="O5" s="177">
        <v>5</v>
      </c>
      <c r="P5" s="177">
        <f>O5*2</f>
        <v>10</v>
      </c>
      <c r="Q5" s="177">
        <v>2</v>
      </c>
      <c r="R5" s="177">
        <f>Q5*3</f>
        <v>6</v>
      </c>
      <c r="S5" s="178">
        <f>H5+J5+L5+N5+P5+R5</f>
        <v>126</v>
      </c>
      <c r="T5" s="134"/>
      <c r="U5" s="133">
        <f>IF(T5=0,0,6)</f>
        <v>0</v>
      </c>
      <c r="V5" s="133"/>
      <c r="W5" s="133">
        <f>V5*4</f>
        <v>0</v>
      </c>
      <c r="X5" s="133"/>
      <c r="Y5" s="133">
        <f>X5*3</f>
        <v>0</v>
      </c>
      <c r="Z5" s="133"/>
      <c r="AA5" s="133">
        <f>IF(Z5=0,0,6)</f>
        <v>0</v>
      </c>
      <c r="AB5" s="178">
        <f>U5+W5+Y5+AA5</f>
        <v>0</v>
      </c>
      <c r="AC5" s="134"/>
      <c r="AD5" s="133"/>
      <c r="AE5" s="178"/>
      <c r="AF5" s="134">
        <v>1</v>
      </c>
      <c r="AG5" s="133">
        <f>AF5*12</f>
        <v>12</v>
      </c>
      <c r="AH5" s="133"/>
      <c r="AI5" s="133">
        <f>AH5*5</f>
        <v>0</v>
      </c>
      <c r="AJ5" s="133">
        <v>1</v>
      </c>
      <c r="AK5" s="133">
        <f>AJ5*3</f>
        <v>3</v>
      </c>
      <c r="AL5" s="133"/>
      <c r="AM5" s="133">
        <f>AL5*1</f>
        <v>0</v>
      </c>
      <c r="AN5" s="133"/>
      <c r="AO5" s="133">
        <f>AN5*5</f>
        <v>0</v>
      </c>
      <c r="AP5" s="133"/>
      <c r="AQ5" s="133">
        <f>AP5*5</f>
        <v>0</v>
      </c>
      <c r="AR5" s="133"/>
      <c r="AS5" s="133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179">
        <f>AG5+AX5</f>
        <v>15</v>
      </c>
      <c r="AZ5" s="135">
        <f>S5+AB5+AY5</f>
        <v>141</v>
      </c>
    </row>
    <row r="6" spans="1:52" s="105" customFormat="1" ht="13.5">
      <c r="A6" s="134">
        <v>2</v>
      </c>
      <c r="B6" s="172" t="s">
        <v>305</v>
      </c>
      <c r="C6" s="173">
        <v>23705</v>
      </c>
      <c r="D6" s="174" t="s">
        <v>40</v>
      </c>
      <c r="E6" s="175" t="s">
        <v>28</v>
      </c>
      <c r="F6" s="176" t="s">
        <v>40</v>
      </c>
      <c r="G6" s="134">
        <v>11</v>
      </c>
      <c r="H6" s="133">
        <f>G6*6</f>
        <v>66</v>
      </c>
      <c r="I6" s="133"/>
      <c r="J6" s="133">
        <f>I6*6</f>
        <v>0</v>
      </c>
      <c r="K6" s="133">
        <v>15</v>
      </c>
      <c r="L6" s="133">
        <f>IF(K6&gt;4,K6*2+4,K6*3)</f>
        <v>34</v>
      </c>
      <c r="M6" s="177"/>
      <c r="N6" s="133">
        <f>IF(M6&gt;4,M6*2+4,M6*3)</f>
        <v>0</v>
      </c>
      <c r="O6" s="177">
        <v>5</v>
      </c>
      <c r="P6" s="177">
        <f>O6*2</f>
        <v>10</v>
      </c>
      <c r="Q6" s="177">
        <v>2</v>
      </c>
      <c r="R6" s="177">
        <f>Q6*3</f>
        <v>6</v>
      </c>
      <c r="S6" s="178">
        <f>H6+J6+L6+N6+P6+R6</f>
        <v>116</v>
      </c>
      <c r="T6" s="134"/>
      <c r="U6" s="133">
        <f>IF(T6=0,0,6)</f>
        <v>0</v>
      </c>
      <c r="V6" s="133"/>
      <c r="W6" s="133">
        <f>V6*4</f>
        <v>0</v>
      </c>
      <c r="X6" s="133">
        <v>1</v>
      </c>
      <c r="Y6" s="133">
        <f>X6*3</f>
        <v>3</v>
      </c>
      <c r="Z6" s="133"/>
      <c r="AA6" s="133">
        <f>IF(Z6=0,0,6)</f>
        <v>0</v>
      </c>
      <c r="AB6" s="178">
        <f>U6+W6+Y6+AA6</f>
        <v>3</v>
      </c>
      <c r="AC6" s="134"/>
      <c r="AD6" s="133"/>
      <c r="AE6" s="178"/>
      <c r="AF6" s="134">
        <v>1</v>
      </c>
      <c r="AG6" s="133">
        <f>AF6*12</f>
        <v>12</v>
      </c>
      <c r="AH6" s="133"/>
      <c r="AI6" s="133">
        <f>AH6*5</f>
        <v>0</v>
      </c>
      <c r="AJ6" s="133">
        <v>2</v>
      </c>
      <c r="AK6" s="133">
        <f>AJ6*3</f>
        <v>6</v>
      </c>
      <c r="AL6" s="133"/>
      <c r="AM6" s="133">
        <f>AL6*1</f>
        <v>0</v>
      </c>
      <c r="AN6" s="133">
        <v>1</v>
      </c>
      <c r="AO6" s="133">
        <f>AN6*5</f>
        <v>5</v>
      </c>
      <c r="AP6" s="133"/>
      <c r="AQ6" s="133">
        <f>AP6*5</f>
        <v>0</v>
      </c>
      <c r="AR6" s="133"/>
      <c r="AS6" s="133">
        <f>AR6*1</f>
        <v>0</v>
      </c>
      <c r="AT6" s="133"/>
      <c r="AU6" s="133">
        <f>AT6*0.5</f>
        <v>0</v>
      </c>
      <c r="AV6" s="133"/>
      <c r="AW6" s="133">
        <f>AV6*1</f>
        <v>0</v>
      </c>
      <c r="AX6" s="136">
        <f>IF(AI6+AK6+AM6+AO6+AQ6+AS6+AU6+AW6&gt;10,10,AI6+AK6+AM6+AO6+AQ6+AS6+AU6+AW6)</f>
        <v>10</v>
      </c>
      <c r="AY6" s="179">
        <f>AG6+AX6</f>
        <v>22</v>
      </c>
      <c r="AZ6" s="135">
        <f>S6+AB6+AY6</f>
        <v>141</v>
      </c>
    </row>
    <row r="7" spans="1:52" s="105" customFormat="1" ht="13.5">
      <c r="A7" s="134">
        <v>3</v>
      </c>
      <c r="B7" s="172" t="s">
        <v>243</v>
      </c>
      <c r="C7" s="173">
        <v>24115</v>
      </c>
      <c r="D7" s="174" t="s">
        <v>40</v>
      </c>
      <c r="E7" s="175" t="s">
        <v>28</v>
      </c>
      <c r="F7" s="176" t="s">
        <v>40</v>
      </c>
      <c r="G7" s="134">
        <v>11</v>
      </c>
      <c r="H7" s="133">
        <f>G7*6</f>
        <v>66</v>
      </c>
      <c r="I7" s="133"/>
      <c r="J7" s="133">
        <f>I7*6</f>
        <v>0</v>
      </c>
      <c r="K7" s="133">
        <v>18</v>
      </c>
      <c r="L7" s="133">
        <f>IF(K7&gt;4,K7*2+4,K7*3)</f>
        <v>40</v>
      </c>
      <c r="M7" s="177"/>
      <c r="N7" s="133">
        <f>IF(M7&gt;4,M7*2+4,M7*3)</f>
        <v>0</v>
      </c>
      <c r="O7" s="177">
        <v>5</v>
      </c>
      <c r="P7" s="177">
        <f>O7*2</f>
        <v>10</v>
      </c>
      <c r="Q7" s="177">
        <v>2</v>
      </c>
      <c r="R7" s="177">
        <f>Q7*3</f>
        <v>6</v>
      </c>
      <c r="S7" s="178">
        <f>H7+J7+L7+N7+P7+R7</f>
        <v>122</v>
      </c>
      <c r="T7" s="134"/>
      <c r="U7" s="133">
        <f>IF(T7=0,0,6)</f>
        <v>0</v>
      </c>
      <c r="V7" s="133"/>
      <c r="W7" s="133">
        <f>V7*4</f>
        <v>0</v>
      </c>
      <c r="X7" s="133"/>
      <c r="Y7" s="133">
        <f>X7*3</f>
        <v>0</v>
      </c>
      <c r="Z7" s="133"/>
      <c r="AA7" s="133">
        <f>IF(Z7=0,0,6)</f>
        <v>0</v>
      </c>
      <c r="AB7" s="178">
        <f>U7+W7+Y7+AA7</f>
        <v>0</v>
      </c>
      <c r="AC7" s="134"/>
      <c r="AD7" s="133"/>
      <c r="AE7" s="178" t="s">
        <v>120</v>
      </c>
      <c r="AF7" s="134">
        <v>1</v>
      </c>
      <c r="AG7" s="133">
        <f>AF7*12</f>
        <v>12</v>
      </c>
      <c r="AH7" s="133"/>
      <c r="AI7" s="133">
        <f>AH7*5</f>
        <v>0</v>
      </c>
      <c r="AJ7" s="133">
        <v>1</v>
      </c>
      <c r="AK7" s="133">
        <f>AJ7*3</f>
        <v>3</v>
      </c>
      <c r="AL7" s="133"/>
      <c r="AM7" s="133">
        <f>AL7*1</f>
        <v>0</v>
      </c>
      <c r="AN7" s="133"/>
      <c r="AO7" s="133">
        <f>AN7*5</f>
        <v>0</v>
      </c>
      <c r="AP7" s="133"/>
      <c r="AQ7" s="133">
        <f>AP7*5</f>
        <v>0</v>
      </c>
      <c r="AR7" s="133">
        <v>1</v>
      </c>
      <c r="AS7" s="133">
        <f>AR7*1</f>
        <v>1</v>
      </c>
      <c r="AT7" s="133"/>
      <c r="AU7" s="133">
        <f>AT7*0.5</f>
        <v>0</v>
      </c>
      <c r="AV7" s="133"/>
      <c r="AW7" s="133">
        <f>AV7*1</f>
        <v>0</v>
      </c>
      <c r="AX7" s="136">
        <f>IF(AI7+AK7+AM7+AO7+AQ7+AS7+AU7+AW7&gt;10,10,AI7+AK7+AM7+AO7+AQ7+AS7+AU7+AW7)</f>
        <v>4</v>
      </c>
      <c r="AY7" s="179">
        <f>AG7+AX7</f>
        <v>16</v>
      </c>
      <c r="AZ7" s="135">
        <f>S7+AB7+AY7</f>
        <v>138</v>
      </c>
    </row>
    <row r="8" spans="1:52" s="105" customFormat="1" ht="13.5">
      <c r="A8" s="134">
        <v>4</v>
      </c>
      <c r="B8" s="172" t="s">
        <v>308</v>
      </c>
      <c r="C8" s="173">
        <v>23648</v>
      </c>
      <c r="D8" s="174" t="s">
        <v>40</v>
      </c>
      <c r="E8" s="175" t="s">
        <v>28</v>
      </c>
      <c r="F8" s="176" t="s">
        <v>40</v>
      </c>
      <c r="G8" s="134">
        <v>11</v>
      </c>
      <c r="H8" s="133">
        <f>G8*6</f>
        <v>66</v>
      </c>
      <c r="I8" s="133"/>
      <c r="J8" s="133">
        <f>I8*6</f>
        <v>0</v>
      </c>
      <c r="K8" s="133">
        <v>18</v>
      </c>
      <c r="L8" s="133">
        <f>IF(K8&gt;4,K8*2+4,K8*3)</f>
        <v>40</v>
      </c>
      <c r="M8" s="177"/>
      <c r="N8" s="133">
        <f>IF(M8&gt;4,M8*2+4,M8*3)</f>
        <v>0</v>
      </c>
      <c r="O8" s="177">
        <v>5</v>
      </c>
      <c r="P8" s="177">
        <f>O8*2</f>
        <v>10</v>
      </c>
      <c r="Q8" s="177">
        <v>2</v>
      </c>
      <c r="R8" s="177">
        <f>Q8*3</f>
        <v>6</v>
      </c>
      <c r="S8" s="178">
        <f>H8+J8+L8+N8+P8+R8</f>
        <v>122</v>
      </c>
      <c r="T8" s="134"/>
      <c r="U8" s="133">
        <f>IF(T8=0,0,6)</f>
        <v>0</v>
      </c>
      <c r="V8" s="133"/>
      <c r="W8" s="133">
        <f>V8*4</f>
        <v>0</v>
      </c>
      <c r="X8" s="133"/>
      <c r="Y8" s="133">
        <f>X8*3</f>
        <v>0</v>
      </c>
      <c r="Z8" s="133"/>
      <c r="AA8" s="133">
        <f>IF(Z8=0,0,6)</f>
        <v>0</v>
      </c>
      <c r="AB8" s="178">
        <f>U8+W8+Y8+AA8</f>
        <v>0</v>
      </c>
      <c r="AC8" s="134"/>
      <c r="AD8" s="133"/>
      <c r="AE8" s="178"/>
      <c r="AF8" s="134">
        <v>1</v>
      </c>
      <c r="AG8" s="133">
        <f>AF8*12</f>
        <v>12</v>
      </c>
      <c r="AH8" s="133"/>
      <c r="AI8" s="133">
        <f>AH8*5</f>
        <v>0</v>
      </c>
      <c r="AJ8" s="133">
        <v>1</v>
      </c>
      <c r="AK8" s="133">
        <f>AJ8*3</f>
        <v>3</v>
      </c>
      <c r="AL8" s="133"/>
      <c r="AM8" s="133">
        <f>AL8*1</f>
        <v>0</v>
      </c>
      <c r="AN8" s="133"/>
      <c r="AO8" s="133">
        <f>AN8*5</f>
        <v>0</v>
      </c>
      <c r="AP8" s="133"/>
      <c r="AQ8" s="133">
        <f>AP8*5</f>
        <v>0</v>
      </c>
      <c r="AR8" s="133"/>
      <c r="AS8" s="133">
        <f>AR8*1</f>
        <v>0</v>
      </c>
      <c r="AT8" s="133"/>
      <c r="AU8" s="133">
        <f>AT8*0.5</f>
        <v>0</v>
      </c>
      <c r="AV8" s="133"/>
      <c r="AW8" s="133">
        <f>AV8*1</f>
        <v>0</v>
      </c>
      <c r="AX8" s="136">
        <f>IF(AI8+AK8+AM8+AO8+AQ8+AS8+AU8+AW8&gt;10,10,AI8+AK8+AM8+AO8+AQ8+AS8+AU8+AW8)</f>
        <v>3</v>
      </c>
      <c r="AY8" s="179">
        <f>AG8+AX8</f>
        <v>15</v>
      </c>
      <c r="AZ8" s="135">
        <f>S8+AB8+AY8</f>
        <v>137</v>
      </c>
    </row>
    <row r="9" spans="1:52" s="105" customFormat="1" ht="13.5">
      <c r="A9" s="134">
        <v>5</v>
      </c>
      <c r="B9" s="172" t="s">
        <v>258</v>
      </c>
      <c r="C9" s="173">
        <v>24684</v>
      </c>
      <c r="D9" s="174" t="s">
        <v>40</v>
      </c>
      <c r="E9" s="175" t="s">
        <v>28</v>
      </c>
      <c r="F9" s="176" t="s">
        <v>40</v>
      </c>
      <c r="G9" s="134">
        <v>11</v>
      </c>
      <c r="H9" s="133">
        <f>G9*6</f>
        <v>66</v>
      </c>
      <c r="I9" s="133"/>
      <c r="J9" s="133">
        <f>I9*6</f>
        <v>0</v>
      </c>
      <c r="K9" s="133">
        <v>15</v>
      </c>
      <c r="L9" s="133">
        <f>IF(K9&gt;4,K9*2+4,K9*3)</f>
        <v>34</v>
      </c>
      <c r="M9" s="177">
        <v>1</v>
      </c>
      <c r="N9" s="133">
        <f>IF(M9&gt;4,M9*2+4,M9*3)</f>
        <v>3</v>
      </c>
      <c r="O9" s="177">
        <v>5</v>
      </c>
      <c r="P9" s="177">
        <f>O9*2</f>
        <v>10</v>
      </c>
      <c r="Q9" s="177">
        <v>2</v>
      </c>
      <c r="R9" s="177">
        <f>Q9*3</f>
        <v>6</v>
      </c>
      <c r="S9" s="178">
        <f>H9+J9+L9+N9+P9+R9</f>
        <v>119</v>
      </c>
      <c r="T9" s="134"/>
      <c r="U9" s="133">
        <f>IF(T9=0,0,6)</f>
        <v>0</v>
      </c>
      <c r="V9" s="133"/>
      <c r="W9" s="133">
        <f>V9*4</f>
        <v>0</v>
      </c>
      <c r="X9" s="133"/>
      <c r="Y9" s="133">
        <f>X9*3</f>
        <v>0</v>
      </c>
      <c r="Z9" s="133"/>
      <c r="AA9" s="133">
        <f>IF(Z9=0,0,6)</f>
        <v>0</v>
      </c>
      <c r="AB9" s="178">
        <f>U9+W9+Y9+AA9</f>
        <v>0</v>
      </c>
      <c r="AC9" s="134"/>
      <c r="AD9" s="133"/>
      <c r="AE9" s="178"/>
      <c r="AF9" s="134">
        <v>1</v>
      </c>
      <c r="AG9" s="133">
        <f>AF9*12</f>
        <v>12</v>
      </c>
      <c r="AH9" s="133"/>
      <c r="AI9" s="133">
        <f>AH9*5</f>
        <v>0</v>
      </c>
      <c r="AJ9" s="133">
        <v>2</v>
      </c>
      <c r="AK9" s="133">
        <f>AJ9*3</f>
        <v>6</v>
      </c>
      <c r="AL9" s="133"/>
      <c r="AM9" s="133">
        <f>AL9*1</f>
        <v>0</v>
      </c>
      <c r="AN9" s="133"/>
      <c r="AO9" s="133">
        <f>AN9*5</f>
        <v>0</v>
      </c>
      <c r="AP9" s="133"/>
      <c r="AQ9" s="133">
        <f>AP9*5</f>
        <v>0</v>
      </c>
      <c r="AR9" s="133"/>
      <c r="AS9" s="133">
        <f>AR9*1</f>
        <v>0</v>
      </c>
      <c r="AT9" s="133"/>
      <c r="AU9" s="133">
        <f>AT9*0.5</f>
        <v>0</v>
      </c>
      <c r="AV9" s="133"/>
      <c r="AW9" s="133">
        <f>AV9*1</f>
        <v>0</v>
      </c>
      <c r="AX9" s="136">
        <f>IF(AI9+AK9+AM9+AO9+AQ9+AS9+AU9+AW9&gt;10,10,AI9+AK9+AM9+AO9+AQ9+AS9+AU9+AW9)</f>
        <v>6</v>
      </c>
      <c r="AY9" s="179">
        <f>AG9+AX9</f>
        <v>18</v>
      </c>
      <c r="AZ9" s="135">
        <f>S9+AB9+AY9</f>
        <v>137</v>
      </c>
    </row>
    <row r="10" spans="1:52" s="105" customFormat="1" ht="13.5">
      <c r="A10" s="134">
        <v>6</v>
      </c>
      <c r="B10" s="172" t="s">
        <v>295</v>
      </c>
      <c r="C10" s="173">
        <v>24696</v>
      </c>
      <c r="D10" s="174" t="s">
        <v>40</v>
      </c>
      <c r="E10" s="175" t="s">
        <v>28</v>
      </c>
      <c r="F10" s="176" t="s">
        <v>40</v>
      </c>
      <c r="G10" s="134">
        <v>11</v>
      </c>
      <c r="H10" s="133">
        <f>G10*6</f>
        <v>66</v>
      </c>
      <c r="I10" s="133"/>
      <c r="J10" s="133">
        <f>I10*6</f>
        <v>0</v>
      </c>
      <c r="K10" s="133">
        <v>16</v>
      </c>
      <c r="L10" s="133">
        <f>IF(K10&gt;4,K10*2+4,K10*3)</f>
        <v>36</v>
      </c>
      <c r="M10" s="177"/>
      <c r="N10" s="133">
        <f>IF(M10&gt;4,M10*2+4,M10*3)</f>
        <v>0</v>
      </c>
      <c r="O10" s="177">
        <v>5</v>
      </c>
      <c r="P10" s="177">
        <f>O10*2</f>
        <v>10</v>
      </c>
      <c r="Q10" s="177">
        <v>2</v>
      </c>
      <c r="R10" s="177">
        <f>Q10*3</f>
        <v>6</v>
      </c>
      <c r="S10" s="178">
        <f>H10+J10+L10+N10+P10+R10</f>
        <v>118</v>
      </c>
      <c r="T10" s="134"/>
      <c r="U10" s="133">
        <f>IF(T10=0,0,6)</f>
        <v>0</v>
      </c>
      <c r="V10" s="133"/>
      <c r="W10" s="133">
        <f>V10*4</f>
        <v>0</v>
      </c>
      <c r="X10" s="133">
        <v>1</v>
      </c>
      <c r="Y10" s="133">
        <f>X10*3</f>
        <v>3</v>
      </c>
      <c r="Z10" s="133"/>
      <c r="AA10" s="133">
        <f>IF(Z10=0,0,6)</f>
        <v>0</v>
      </c>
      <c r="AB10" s="178">
        <f>U10+W10+Y10+AA10</f>
        <v>3</v>
      </c>
      <c r="AC10" s="134"/>
      <c r="AD10" s="133"/>
      <c r="AE10" s="178"/>
      <c r="AF10" s="134">
        <v>1</v>
      </c>
      <c r="AG10" s="133">
        <f>AF10*12</f>
        <v>12</v>
      </c>
      <c r="AH10" s="133"/>
      <c r="AI10" s="133">
        <f>AH10*5</f>
        <v>0</v>
      </c>
      <c r="AJ10" s="133">
        <v>1</v>
      </c>
      <c r="AK10" s="133">
        <f>AJ10*3</f>
        <v>3</v>
      </c>
      <c r="AL10" s="133"/>
      <c r="AM10" s="133">
        <f>AL10*1</f>
        <v>0</v>
      </c>
      <c r="AN10" s="133"/>
      <c r="AO10" s="133">
        <f>AN10*5</f>
        <v>0</v>
      </c>
      <c r="AP10" s="133"/>
      <c r="AQ10" s="133">
        <f>AP10*5</f>
        <v>0</v>
      </c>
      <c r="AR10" s="133">
        <v>1</v>
      </c>
      <c r="AS10" s="133">
        <f>AR10*1</f>
        <v>1</v>
      </c>
      <c r="AT10" s="133"/>
      <c r="AU10" s="133">
        <f>AT10*0.5</f>
        <v>0</v>
      </c>
      <c r="AV10" s="133"/>
      <c r="AW10" s="133">
        <f>AV10*1</f>
        <v>0</v>
      </c>
      <c r="AX10" s="136">
        <f>IF(AI10+AK10+AM10+AO10+AQ10+AS10+AU10+AW10&gt;10,10,AI10+AK10+AM10+AO10+AQ10+AS10+AU10+AW10)</f>
        <v>4</v>
      </c>
      <c r="AY10" s="179">
        <f>AG10+AX10</f>
        <v>16</v>
      </c>
      <c r="AZ10" s="135">
        <f>S10+AB10+AY10</f>
        <v>137</v>
      </c>
    </row>
    <row r="11" spans="1:52" s="105" customFormat="1" ht="13.5">
      <c r="A11" s="134">
        <v>7</v>
      </c>
      <c r="B11" s="172" t="s">
        <v>300</v>
      </c>
      <c r="C11" s="173">
        <v>20719</v>
      </c>
      <c r="D11" s="174" t="s">
        <v>40</v>
      </c>
      <c r="E11" s="175" t="s">
        <v>28</v>
      </c>
      <c r="F11" s="176" t="s">
        <v>40</v>
      </c>
      <c r="G11" s="134">
        <v>11</v>
      </c>
      <c r="H11" s="133">
        <f>G11*6</f>
        <v>66</v>
      </c>
      <c r="I11" s="133"/>
      <c r="J11" s="133">
        <f>I11*6</f>
        <v>0</v>
      </c>
      <c r="K11" s="133">
        <v>14</v>
      </c>
      <c r="L11" s="133">
        <f>IF(K11&gt;4,K11*2+4,K11*3)</f>
        <v>32</v>
      </c>
      <c r="M11" s="177"/>
      <c r="N11" s="133">
        <f>IF(M11&gt;4,M11*2+4,M11*3)</f>
        <v>0</v>
      </c>
      <c r="O11" s="177">
        <v>5</v>
      </c>
      <c r="P11" s="177">
        <f>O11*2</f>
        <v>10</v>
      </c>
      <c r="Q11" s="177">
        <v>2</v>
      </c>
      <c r="R11" s="177">
        <f>Q11*3</f>
        <v>6</v>
      </c>
      <c r="S11" s="178">
        <f>H11+J11+L11+N11+P11+R11</f>
        <v>114</v>
      </c>
      <c r="T11" s="134"/>
      <c r="U11" s="133">
        <f>IF(T11=0,0,6)</f>
        <v>0</v>
      </c>
      <c r="V11" s="133"/>
      <c r="W11" s="133">
        <f>V11*4</f>
        <v>0</v>
      </c>
      <c r="X11" s="133"/>
      <c r="Y11" s="133">
        <f>X11*3</f>
        <v>0</v>
      </c>
      <c r="Z11" s="133"/>
      <c r="AA11" s="133">
        <f>IF(Z11=0,0,6)</f>
        <v>0</v>
      </c>
      <c r="AB11" s="178">
        <f>U11+W11+Y11+AA11</f>
        <v>0</v>
      </c>
      <c r="AC11" s="134"/>
      <c r="AD11" s="133"/>
      <c r="AE11" s="178"/>
      <c r="AF11" s="134">
        <v>1</v>
      </c>
      <c r="AG11" s="133">
        <f>AF11*12</f>
        <v>12</v>
      </c>
      <c r="AH11" s="133">
        <v>1</v>
      </c>
      <c r="AI11" s="133">
        <f>AH11*5</f>
        <v>5</v>
      </c>
      <c r="AJ11" s="133">
        <v>2</v>
      </c>
      <c r="AK11" s="133">
        <f>AJ11*3</f>
        <v>6</v>
      </c>
      <c r="AL11" s="133">
        <v>1</v>
      </c>
      <c r="AM11" s="133">
        <f>AL11*1</f>
        <v>1</v>
      </c>
      <c r="AN11" s="133">
        <v>1</v>
      </c>
      <c r="AO11" s="133">
        <f>AN11*5</f>
        <v>5</v>
      </c>
      <c r="AP11" s="133"/>
      <c r="AQ11" s="133">
        <f>AP11*5</f>
        <v>0</v>
      </c>
      <c r="AR11" s="133"/>
      <c r="AS11" s="133">
        <f>AR11*1</f>
        <v>0</v>
      </c>
      <c r="AT11" s="133"/>
      <c r="AU11" s="133">
        <f>AT11*0.5</f>
        <v>0</v>
      </c>
      <c r="AV11" s="133"/>
      <c r="AW11" s="133">
        <f>AV11*1</f>
        <v>0</v>
      </c>
      <c r="AX11" s="136">
        <f>IF(AI11+AK11+AM11+AO11+AQ11+AS11+AU11+AW11&gt;10,10,AI11+AK11+AM11+AO11+AQ11+AS11+AU11+AW11)</f>
        <v>10</v>
      </c>
      <c r="AY11" s="179">
        <f>AG11+AX11</f>
        <v>22</v>
      </c>
      <c r="AZ11" s="135">
        <f>S11+AB11+AY11</f>
        <v>136</v>
      </c>
    </row>
    <row r="12" spans="1:52" s="105" customFormat="1" ht="13.5">
      <c r="A12" s="134">
        <v>8</v>
      </c>
      <c r="B12" s="172" t="s">
        <v>306</v>
      </c>
      <c r="C12" s="173">
        <v>22117</v>
      </c>
      <c r="D12" s="174" t="s">
        <v>40</v>
      </c>
      <c r="E12" s="175" t="s">
        <v>28</v>
      </c>
      <c r="F12" s="176" t="s">
        <v>40</v>
      </c>
      <c r="G12" s="134">
        <v>11</v>
      </c>
      <c r="H12" s="133">
        <f>G12*6</f>
        <v>66</v>
      </c>
      <c r="I12" s="133"/>
      <c r="J12" s="133">
        <f>I12*6</f>
        <v>0</v>
      </c>
      <c r="K12" s="133">
        <v>14</v>
      </c>
      <c r="L12" s="133">
        <f>IF(K12&gt;4,K12*2+4,K12*3)</f>
        <v>32</v>
      </c>
      <c r="M12" s="177">
        <v>2</v>
      </c>
      <c r="N12" s="133">
        <f>IF(M12&gt;4,M12*2+4,M12*3)</f>
        <v>6</v>
      </c>
      <c r="O12" s="177">
        <v>5</v>
      </c>
      <c r="P12" s="177">
        <f>O12*2</f>
        <v>10</v>
      </c>
      <c r="Q12" s="177">
        <v>2</v>
      </c>
      <c r="R12" s="177">
        <f>Q12*3</f>
        <v>6</v>
      </c>
      <c r="S12" s="178">
        <f>H12+J12+L12+N12+P12+R12</f>
        <v>120</v>
      </c>
      <c r="T12" s="134"/>
      <c r="U12" s="133">
        <f>IF(T12=0,0,6)</f>
        <v>0</v>
      </c>
      <c r="V12" s="133"/>
      <c r="W12" s="133">
        <f>V12*4</f>
        <v>0</v>
      </c>
      <c r="X12" s="133"/>
      <c r="Y12" s="133">
        <f>X12*3</f>
        <v>0</v>
      </c>
      <c r="Z12" s="133"/>
      <c r="AA12" s="133">
        <f>IF(Z12=0,0,6)</f>
        <v>0</v>
      </c>
      <c r="AB12" s="178">
        <f>U12+W12+Y12+AA12</f>
        <v>0</v>
      </c>
      <c r="AC12" s="134"/>
      <c r="AD12" s="133"/>
      <c r="AE12" s="178"/>
      <c r="AF12" s="134">
        <v>1</v>
      </c>
      <c r="AG12" s="133">
        <f>AF12*12</f>
        <v>12</v>
      </c>
      <c r="AH12" s="133"/>
      <c r="AI12" s="133">
        <f>AH12*5</f>
        <v>0</v>
      </c>
      <c r="AJ12" s="133">
        <v>1</v>
      </c>
      <c r="AK12" s="133">
        <f>AJ12*3</f>
        <v>3</v>
      </c>
      <c r="AL12" s="133"/>
      <c r="AM12" s="133">
        <f>AL12*1</f>
        <v>0</v>
      </c>
      <c r="AN12" s="133"/>
      <c r="AO12" s="133">
        <f>AN12*5</f>
        <v>0</v>
      </c>
      <c r="AP12" s="133"/>
      <c r="AQ12" s="133">
        <f>AP12*5</f>
        <v>0</v>
      </c>
      <c r="AR12" s="133">
        <v>1</v>
      </c>
      <c r="AS12" s="133">
        <f>AR12*1</f>
        <v>1</v>
      </c>
      <c r="AT12" s="133"/>
      <c r="AU12" s="133">
        <f>AT12*0.5</f>
        <v>0</v>
      </c>
      <c r="AV12" s="133"/>
      <c r="AW12" s="133">
        <f>AV12*1</f>
        <v>0</v>
      </c>
      <c r="AX12" s="136">
        <f>IF(AI12+AK12+AM12+AO12+AQ12+AS12+AU12+AW12&gt;10,10,AI12+AK12+AM12+AO12+AQ12+AS12+AU12+AW12)</f>
        <v>4</v>
      </c>
      <c r="AY12" s="179">
        <f>AG12+AX12</f>
        <v>16</v>
      </c>
      <c r="AZ12" s="135">
        <f>S12+AB12+AY12</f>
        <v>136</v>
      </c>
    </row>
    <row r="13" spans="1:52" s="105" customFormat="1" ht="13.5">
      <c r="A13" s="134">
        <v>9</v>
      </c>
      <c r="B13" s="172" t="s">
        <v>262</v>
      </c>
      <c r="C13" s="173">
        <v>24097</v>
      </c>
      <c r="D13" s="174" t="s">
        <v>40</v>
      </c>
      <c r="E13" s="175" t="s">
        <v>28</v>
      </c>
      <c r="F13" s="176" t="s">
        <v>40</v>
      </c>
      <c r="G13" s="134">
        <v>11</v>
      </c>
      <c r="H13" s="133">
        <f>G13*6</f>
        <v>66</v>
      </c>
      <c r="I13" s="133"/>
      <c r="J13" s="133">
        <f>I13*6</f>
        <v>0</v>
      </c>
      <c r="K13" s="133">
        <v>17</v>
      </c>
      <c r="L13" s="133">
        <f>IF(K13&gt;4,K13*2+4,K13*3)</f>
        <v>38</v>
      </c>
      <c r="M13" s="177"/>
      <c r="N13" s="133">
        <f>IF(M13&gt;4,M13*2+4,M13*3)</f>
        <v>0</v>
      </c>
      <c r="O13" s="177">
        <v>5</v>
      </c>
      <c r="P13" s="177">
        <f>O13*2</f>
        <v>10</v>
      </c>
      <c r="Q13" s="177">
        <v>2</v>
      </c>
      <c r="R13" s="177">
        <f>Q13*3</f>
        <v>6</v>
      </c>
      <c r="S13" s="178">
        <f>H13+J13+L13+N13+P13+R13</f>
        <v>120</v>
      </c>
      <c r="T13" s="134"/>
      <c r="U13" s="133">
        <f>IF(T13=0,0,6)</f>
        <v>0</v>
      </c>
      <c r="V13" s="133"/>
      <c r="W13" s="133">
        <f>V13*4</f>
        <v>0</v>
      </c>
      <c r="X13" s="133"/>
      <c r="Y13" s="133">
        <f>X13*3</f>
        <v>0</v>
      </c>
      <c r="Z13" s="133"/>
      <c r="AA13" s="133">
        <f>IF(Z13=0,0,6)</f>
        <v>0</v>
      </c>
      <c r="AB13" s="178">
        <f>U13+W13+Y13+AA13</f>
        <v>0</v>
      </c>
      <c r="AC13" s="134"/>
      <c r="AD13" s="133"/>
      <c r="AE13" s="178"/>
      <c r="AF13" s="134">
        <v>1</v>
      </c>
      <c r="AG13" s="133">
        <f>AF13*12</f>
        <v>12</v>
      </c>
      <c r="AH13" s="133"/>
      <c r="AI13" s="133">
        <f>AH13*5</f>
        <v>0</v>
      </c>
      <c r="AJ13" s="133">
        <v>1</v>
      </c>
      <c r="AK13" s="133">
        <f>AJ13*3</f>
        <v>3</v>
      </c>
      <c r="AL13" s="133"/>
      <c r="AM13" s="133">
        <f>AL13*1</f>
        <v>0</v>
      </c>
      <c r="AN13" s="133"/>
      <c r="AO13" s="133">
        <f>AN13*5</f>
        <v>0</v>
      </c>
      <c r="AP13" s="133"/>
      <c r="AQ13" s="133">
        <f>AP13*5</f>
        <v>0</v>
      </c>
      <c r="AR13" s="133">
        <v>1</v>
      </c>
      <c r="AS13" s="133">
        <f>AR13*1</f>
        <v>1</v>
      </c>
      <c r="AT13" s="133"/>
      <c r="AU13" s="133">
        <f>AT13*0.5</f>
        <v>0</v>
      </c>
      <c r="AV13" s="133"/>
      <c r="AW13" s="133">
        <f>AV13*1</f>
        <v>0</v>
      </c>
      <c r="AX13" s="136">
        <f>IF(AI13+AK13+AM13+AO13+AQ13+AS13+AU13+AW13&gt;10,10,AI13+AK13+AM13+AO13+AQ13+AS13+AU13+AW13)</f>
        <v>4</v>
      </c>
      <c r="AY13" s="179">
        <f>AG13+AX13</f>
        <v>16</v>
      </c>
      <c r="AZ13" s="135">
        <f>S13+AB13+AY13</f>
        <v>136</v>
      </c>
    </row>
    <row r="14" spans="1:52" s="105" customFormat="1" ht="13.5">
      <c r="A14" s="134">
        <v>10</v>
      </c>
      <c r="B14" s="172" t="s">
        <v>244</v>
      </c>
      <c r="C14" s="173">
        <v>25773</v>
      </c>
      <c r="D14" s="174" t="s">
        <v>40</v>
      </c>
      <c r="E14" s="175" t="s">
        <v>28</v>
      </c>
      <c r="F14" s="176" t="s">
        <v>40</v>
      </c>
      <c r="G14" s="134">
        <v>11</v>
      </c>
      <c r="H14" s="133">
        <f>G14*6</f>
        <v>66</v>
      </c>
      <c r="I14" s="133"/>
      <c r="J14" s="133">
        <f>I14*6</f>
        <v>0</v>
      </c>
      <c r="K14" s="133">
        <v>11</v>
      </c>
      <c r="L14" s="133">
        <f>IF(K14&gt;4,K14*2+4,K14*3)</f>
        <v>26</v>
      </c>
      <c r="M14" s="177">
        <v>1</v>
      </c>
      <c r="N14" s="133">
        <f>IF(M14&gt;4,M14*2+4,M14*3)</f>
        <v>3</v>
      </c>
      <c r="O14" s="177">
        <v>5</v>
      </c>
      <c r="P14" s="177">
        <f>O14*2</f>
        <v>10</v>
      </c>
      <c r="Q14" s="177">
        <v>2</v>
      </c>
      <c r="R14" s="177">
        <f>Q14*3</f>
        <v>6</v>
      </c>
      <c r="S14" s="178">
        <f>H14+J14+L14+N14+P14+R14</f>
        <v>111</v>
      </c>
      <c r="T14" s="134"/>
      <c r="U14" s="133">
        <f>IF(T14=0,0,6)</f>
        <v>0</v>
      </c>
      <c r="V14" s="133"/>
      <c r="W14" s="133">
        <f>V14*4</f>
        <v>0</v>
      </c>
      <c r="X14" s="133">
        <v>3</v>
      </c>
      <c r="Y14" s="133">
        <f>X14*3</f>
        <v>9</v>
      </c>
      <c r="Z14" s="133"/>
      <c r="AA14" s="133">
        <f>IF(Z14=0,0,6)</f>
        <v>0</v>
      </c>
      <c r="AB14" s="178">
        <f>U14+W14+Y14+AA14</f>
        <v>9</v>
      </c>
      <c r="AC14" s="134"/>
      <c r="AD14" s="133"/>
      <c r="AE14" s="178"/>
      <c r="AF14" s="134">
        <v>1</v>
      </c>
      <c r="AG14" s="133">
        <f>AF14*12</f>
        <v>12</v>
      </c>
      <c r="AH14" s="133"/>
      <c r="AI14" s="133">
        <f>AH14*5</f>
        <v>0</v>
      </c>
      <c r="AJ14" s="133">
        <v>1</v>
      </c>
      <c r="AK14" s="133">
        <f>AJ14*3</f>
        <v>3</v>
      </c>
      <c r="AL14" s="133"/>
      <c r="AM14" s="133">
        <f>AL14*1</f>
        <v>0</v>
      </c>
      <c r="AN14" s="133"/>
      <c r="AO14" s="133">
        <f>AN14*5</f>
        <v>0</v>
      </c>
      <c r="AP14" s="133"/>
      <c r="AQ14" s="133">
        <f>AP14*5</f>
        <v>0</v>
      </c>
      <c r="AR14" s="133">
        <v>1</v>
      </c>
      <c r="AS14" s="133">
        <f>AR14*1</f>
        <v>1</v>
      </c>
      <c r="AT14" s="133"/>
      <c r="AU14" s="133">
        <f>AT14*0.5</f>
        <v>0</v>
      </c>
      <c r="AV14" s="133"/>
      <c r="AW14" s="133">
        <f>AV14*1</f>
        <v>0</v>
      </c>
      <c r="AX14" s="136">
        <f>IF(AI14+AK14+AM14+AO14+AQ14+AS14+AU14+AW14&gt;10,10,AI14+AK14+AM14+AO14+AQ14+AS14+AU14+AW14)</f>
        <v>4</v>
      </c>
      <c r="AY14" s="179">
        <f>AG14+AX14</f>
        <v>16</v>
      </c>
      <c r="AZ14" s="135">
        <f>S14+AB14+AY14</f>
        <v>136</v>
      </c>
    </row>
    <row r="15" spans="1:52" s="105" customFormat="1" ht="13.5">
      <c r="A15" s="134">
        <v>11</v>
      </c>
      <c r="B15" s="172" t="s">
        <v>254</v>
      </c>
      <c r="C15" s="173">
        <v>23958</v>
      </c>
      <c r="D15" s="174" t="s">
        <v>40</v>
      </c>
      <c r="E15" s="175" t="s">
        <v>28</v>
      </c>
      <c r="F15" s="176" t="s">
        <v>40</v>
      </c>
      <c r="G15" s="134">
        <v>11</v>
      </c>
      <c r="H15" s="133">
        <f>G15*6</f>
        <v>66</v>
      </c>
      <c r="I15" s="133"/>
      <c r="J15" s="133">
        <f>I15*6</f>
        <v>0</v>
      </c>
      <c r="K15" s="133">
        <v>17</v>
      </c>
      <c r="L15" s="133">
        <f>IF(K15&gt;4,K15*2+4,K15*3)</f>
        <v>38</v>
      </c>
      <c r="M15" s="177"/>
      <c r="N15" s="133">
        <f>IF(M15&gt;4,M15*2+4,M15*3)</f>
        <v>0</v>
      </c>
      <c r="O15" s="177">
        <v>5</v>
      </c>
      <c r="P15" s="177">
        <f>O15*2</f>
        <v>10</v>
      </c>
      <c r="Q15" s="177">
        <v>2</v>
      </c>
      <c r="R15" s="177">
        <f>Q15*3</f>
        <v>6</v>
      </c>
      <c r="S15" s="178">
        <f>H15+J15+L15+N15+P15+R15</f>
        <v>120</v>
      </c>
      <c r="T15" s="134"/>
      <c r="U15" s="133">
        <f>IF(T15=0,0,6)</f>
        <v>0</v>
      </c>
      <c r="V15" s="133"/>
      <c r="W15" s="133">
        <f>V15*4</f>
        <v>0</v>
      </c>
      <c r="X15" s="133"/>
      <c r="Y15" s="133">
        <f>X15*3</f>
        <v>0</v>
      </c>
      <c r="Z15" s="133"/>
      <c r="AA15" s="133">
        <f>IF(Z15=0,0,6)</f>
        <v>0</v>
      </c>
      <c r="AB15" s="178">
        <f>U15+W15+Y15+AA15</f>
        <v>0</v>
      </c>
      <c r="AC15" s="134"/>
      <c r="AD15" s="133"/>
      <c r="AE15" s="178"/>
      <c r="AF15" s="134">
        <v>1</v>
      </c>
      <c r="AG15" s="133">
        <f>AF15*12</f>
        <v>12</v>
      </c>
      <c r="AH15" s="133"/>
      <c r="AI15" s="133">
        <f>AH15*5</f>
        <v>0</v>
      </c>
      <c r="AJ15" s="133">
        <v>1</v>
      </c>
      <c r="AK15" s="133">
        <f>AJ15*3</f>
        <v>3</v>
      </c>
      <c r="AL15" s="133"/>
      <c r="AM15" s="133">
        <f>AL15*1</f>
        <v>0</v>
      </c>
      <c r="AN15" s="133"/>
      <c r="AO15" s="133">
        <f>AN15*5</f>
        <v>0</v>
      </c>
      <c r="AP15" s="133"/>
      <c r="AQ15" s="133">
        <f>AP15*5</f>
        <v>0</v>
      </c>
      <c r="AR15" s="133"/>
      <c r="AS15" s="133">
        <f>AR15*1</f>
        <v>0</v>
      </c>
      <c r="AT15" s="133"/>
      <c r="AU15" s="133">
        <f>AT15*0.5</f>
        <v>0</v>
      </c>
      <c r="AV15" s="133"/>
      <c r="AW15" s="133">
        <f>AV15*1</f>
        <v>0</v>
      </c>
      <c r="AX15" s="136">
        <f>IF(AI15+AK15+AM15+AO15+AQ15+AS15+AU15+AW15&gt;10,10,AI15+AK15+AM15+AO15+AQ15+AS15+AU15+AW15)</f>
        <v>3</v>
      </c>
      <c r="AY15" s="179">
        <f>AG15+AX15</f>
        <v>15</v>
      </c>
      <c r="AZ15" s="135">
        <f>S15+AB15+AY15</f>
        <v>135</v>
      </c>
    </row>
    <row r="16" spans="1:52" s="105" customFormat="1" ht="13.5">
      <c r="A16" s="134">
        <v>12</v>
      </c>
      <c r="B16" s="172" t="s">
        <v>261</v>
      </c>
      <c r="C16" s="173">
        <v>24739</v>
      </c>
      <c r="D16" s="174" t="s">
        <v>40</v>
      </c>
      <c r="E16" s="175" t="s">
        <v>28</v>
      </c>
      <c r="F16" s="176" t="s">
        <v>40</v>
      </c>
      <c r="G16" s="134">
        <v>11</v>
      </c>
      <c r="H16" s="133">
        <f>G16*6</f>
        <v>66</v>
      </c>
      <c r="I16" s="133"/>
      <c r="J16" s="133">
        <f>I16*6</f>
        <v>0</v>
      </c>
      <c r="K16" s="133">
        <v>15</v>
      </c>
      <c r="L16" s="133">
        <f>IF(K16&gt;4,K16*2+4,K16*3)</f>
        <v>34</v>
      </c>
      <c r="M16" s="177"/>
      <c r="N16" s="133">
        <f>IF(M16&gt;4,M16*2+4,M16*3)</f>
        <v>0</v>
      </c>
      <c r="O16" s="177">
        <v>5</v>
      </c>
      <c r="P16" s="177">
        <f>O16*2</f>
        <v>10</v>
      </c>
      <c r="Q16" s="177">
        <v>2</v>
      </c>
      <c r="R16" s="177">
        <f>Q16*3</f>
        <v>6</v>
      </c>
      <c r="S16" s="178">
        <f>H16+J16+L16+N16+P16+R16</f>
        <v>116</v>
      </c>
      <c r="T16" s="134"/>
      <c r="U16" s="133">
        <f>IF(T16=0,0,6)</f>
        <v>0</v>
      </c>
      <c r="V16" s="133"/>
      <c r="W16" s="133">
        <f>V16*4</f>
        <v>0</v>
      </c>
      <c r="X16" s="133">
        <v>1</v>
      </c>
      <c r="Y16" s="133">
        <f>X16*3</f>
        <v>3</v>
      </c>
      <c r="Z16" s="133"/>
      <c r="AA16" s="133">
        <f>IF(Z16=0,0,6)</f>
        <v>0</v>
      </c>
      <c r="AB16" s="178">
        <f>U16+W16+Y16+AA16</f>
        <v>3</v>
      </c>
      <c r="AC16" s="134"/>
      <c r="AD16" s="133"/>
      <c r="AE16" s="178"/>
      <c r="AF16" s="134">
        <v>1</v>
      </c>
      <c r="AG16" s="133">
        <f>AF16*12</f>
        <v>12</v>
      </c>
      <c r="AH16" s="133"/>
      <c r="AI16" s="133">
        <f>AH16*5</f>
        <v>0</v>
      </c>
      <c r="AJ16" s="133">
        <v>1</v>
      </c>
      <c r="AK16" s="133">
        <f>AJ16*3</f>
        <v>3</v>
      </c>
      <c r="AL16" s="133"/>
      <c r="AM16" s="133">
        <f>AL16*1</f>
        <v>0</v>
      </c>
      <c r="AN16" s="133"/>
      <c r="AO16" s="133">
        <f>AN16*5</f>
        <v>0</v>
      </c>
      <c r="AP16" s="133"/>
      <c r="AQ16" s="133">
        <f>AP16*5</f>
        <v>0</v>
      </c>
      <c r="AR16" s="133">
        <v>1</v>
      </c>
      <c r="AS16" s="133">
        <f>AR16*1</f>
        <v>1</v>
      </c>
      <c r="AT16" s="133"/>
      <c r="AU16" s="133">
        <f>AT16*0.5</f>
        <v>0</v>
      </c>
      <c r="AV16" s="133"/>
      <c r="AW16" s="133">
        <f>AV16*1</f>
        <v>0</v>
      </c>
      <c r="AX16" s="136">
        <f>IF(AI16+AK16+AM16+AO16+AQ16+AS16+AU16+AW16&gt;10,10,AI16+AK16+AM16+AO16+AQ16+AS16+AU16+AW16)</f>
        <v>4</v>
      </c>
      <c r="AY16" s="179">
        <f>AG16+AX16</f>
        <v>16</v>
      </c>
      <c r="AZ16" s="135">
        <f>S16+AB16+AY16</f>
        <v>135</v>
      </c>
    </row>
    <row r="17" spans="1:52" s="105" customFormat="1" ht="13.5">
      <c r="A17" s="134">
        <v>13</v>
      </c>
      <c r="B17" s="172" t="s">
        <v>297</v>
      </c>
      <c r="C17" s="173">
        <v>24849</v>
      </c>
      <c r="D17" s="174" t="s">
        <v>40</v>
      </c>
      <c r="E17" s="175" t="s">
        <v>28</v>
      </c>
      <c r="F17" s="176" t="s">
        <v>40</v>
      </c>
      <c r="G17" s="134">
        <v>11</v>
      </c>
      <c r="H17" s="133">
        <f>G17*6</f>
        <v>66</v>
      </c>
      <c r="I17" s="133"/>
      <c r="J17" s="133">
        <f>I17*6</f>
        <v>0</v>
      </c>
      <c r="K17" s="133">
        <v>14</v>
      </c>
      <c r="L17" s="133">
        <f>IF(K17&gt;4,K17*2+4,K17*3)</f>
        <v>32</v>
      </c>
      <c r="M17" s="177"/>
      <c r="N17" s="133">
        <f>IF(M17&gt;4,M17*2+4,M17*3)</f>
        <v>0</v>
      </c>
      <c r="O17" s="177">
        <v>5</v>
      </c>
      <c r="P17" s="177">
        <f>O17*2</f>
        <v>10</v>
      </c>
      <c r="Q17" s="177">
        <v>2</v>
      </c>
      <c r="R17" s="177">
        <f>Q17*3</f>
        <v>6</v>
      </c>
      <c r="S17" s="178">
        <f>H17+J17+L17+N17+P17+R17</f>
        <v>114</v>
      </c>
      <c r="T17" s="134"/>
      <c r="U17" s="133">
        <f>IF(T17=0,0,6)</f>
        <v>0</v>
      </c>
      <c r="V17" s="133"/>
      <c r="W17" s="133">
        <f>V17*4</f>
        <v>0</v>
      </c>
      <c r="X17" s="133">
        <v>2</v>
      </c>
      <c r="Y17" s="133">
        <f>X17*3</f>
        <v>6</v>
      </c>
      <c r="Z17" s="133"/>
      <c r="AA17" s="133">
        <f>IF(Z17=0,0,6)</f>
        <v>0</v>
      </c>
      <c r="AB17" s="178">
        <f>U17+W17+Y17+AA17</f>
        <v>6</v>
      </c>
      <c r="AC17" s="134"/>
      <c r="AD17" s="133"/>
      <c r="AE17" s="178"/>
      <c r="AF17" s="134">
        <v>1</v>
      </c>
      <c r="AG17" s="133">
        <f>AF17*12</f>
        <v>12</v>
      </c>
      <c r="AH17" s="133"/>
      <c r="AI17" s="133">
        <f>AH17*5</f>
        <v>0</v>
      </c>
      <c r="AJ17" s="133">
        <v>1</v>
      </c>
      <c r="AK17" s="133">
        <f>AJ17*3</f>
        <v>3</v>
      </c>
      <c r="AL17" s="133"/>
      <c r="AM17" s="133">
        <f>AL17*1</f>
        <v>0</v>
      </c>
      <c r="AN17" s="133"/>
      <c r="AO17" s="133">
        <f>AN17*5</f>
        <v>0</v>
      </c>
      <c r="AP17" s="133"/>
      <c r="AQ17" s="133">
        <f>AP17*5</f>
        <v>0</v>
      </c>
      <c r="AR17" s="133"/>
      <c r="AS17" s="133">
        <f>AR17*1</f>
        <v>0</v>
      </c>
      <c r="AT17" s="133"/>
      <c r="AU17" s="133">
        <f>AT17*0.5</f>
        <v>0</v>
      </c>
      <c r="AV17" s="133"/>
      <c r="AW17" s="133">
        <f>AV17*1</f>
        <v>0</v>
      </c>
      <c r="AX17" s="136">
        <f>IF(AI17+AK17+AM17+AO17+AQ17+AS17+AU17+AW17&gt;10,10,AI17+AK17+AM17+AO17+AQ17+AS17+AU17+AW17)</f>
        <v>3</v>
      </c>
      <c r="AY17" s="179">
        <f>AG17+AX17</f>
        <v>15</v>
      </c>
      <c r="AZ17" s="135">
        <f>S17+AB17+AY17</f>
        <v>135</v>
      </c>
    </row>
    <row r="18" spans="1:52" s="105" customFormat="1" ht="13.5">
      <c r="A18" s="134">
        <v>14</v>
      </c>
      <c r="B18" s="172" t="s">
        <v>242</v>
      </c>
      <c r="C18" s="173">
        <v>23265</v>
      </c>
      <c r="D18" s="174" t="s">
        <v>156</v>
      </c>
      <c r="E18" s="175" t="s">
        <v>28</v>
      </c>
      <c r="F18" s="176" t="s">
        <v>40</v>
      </c>
      <c r="G18" s="134">
        <v>11</v>
      </c>
      <c r="H18" s="133">
        <f>G18*6</f>
        <v>66</v>
      </c>
      <c r="I18" s="133"/>
      <c r="J18" s="133">
        <f>I18*6</f>
        <v>0</v>
      </c>
      <c r="K18" s="133">
        <v>15</v>
      </c>
      <c r="L18" s="133">
        <f>IF(K18&gt;4,K18*2+4,K18*3)</f>
        <v>34</v>
      </c>
      <c r="M18" s="177"/>
      <c r="N18" s="133">
        <f>IF(M18&gt;4,M18*2+4,M18*3)</f>
        <v>0</v>
      </c>
      <c r="O18" s="177">
        <v>5</v>
      </c>
      <c r="P18" s="177">
        <f>O18*2</f>
        <v>10</v>
      </c>
      <c r="Q18" s="177">
        <v>2</v>
      </c>
      <c r="R18" s="177">
        <f>Q18*3</f>
        <v>6</v>
      </c>
      <c r="S18" s="178">
        <f>H18+J18+L18+N18+P18+R18</f>
        <v>116</v>
      </c>
      <c r="T18" s="134"/>
      <c r="U18" s="133">
        <f>IF(T18=0,0,6)</f>
        <v>0</v>
      </c>
      <c r="V18" s="133"/>
      <c r="W18" s="133">
        <f>V18*4</f>
        <v>0</v>
      </c>
      <c r="X18" s="133"/>
      <c r="Y18" s="133">
        <f>X18*3</f>
        <v>0</v>
      </c>
      <c r="Z18" s="133"/>
      <c r="AA18" s="133">
        <f>IF(Z18=0,0,6)</f>
        <v>0</v>
      </c>
      <c r="AB18" s="178">
        <f>U18+W18+Y18+AA18</f>
        <v>0</v>
      </c>
      <c r="AC18" s="134"/>
      <c r="AD18" s="133"/>
      <c r="AE18" s="178"/>
      <c r="AF18" s="134">
        <v>1</v>
      </c>
      <c r="AG18" s="133">
        <f>AF18*12</f>
        <v>12</v>
      </c>
      <c r="AH18" s="133"/>
      <c r="AI18" s="133">
        <f>AH18*5</f>
        <v>0</v>
      </c>
      <c r="AJ18" s="133">
        <v>2</v>
      </c>
      <c r="AK18" s="133">
        <f>AJ18*3</f>
        <v>6</v>
      </c>
      <c r="AL18" s="133"/>
      <c r="AM18" s="133">
        <f>AL18*1</f>
        <v>0</v>
      </c>
      <c r="AN18" s="133"/>
      <c r="AO18" s="133">
        <f>AN18*5</f>
        <v>0</v>
      </c>
      <c r="AP18" s="133"/>
      <c r="AQ18" s="133">
        <f>AP18*5</f>
        <v>0</v>
      </c>
      <c r="AR18" s="133"/>
      <c r="AS18" s="133">
        <f>AR18*1</f>
        <v>0</v>
      </c>
      <c r="AT18" s="133"/>
      <c r="AU18" s="133">
        <f>AT18*0.5</f>
        <v>0</v>
      </c>
      <c r="AV18" s="133"/>
      <c r="AW18" s="133">
        <f>AV18*1</f>
        <v>0</v>
      </c>
      <c r="AX18" s="136">
        <f>IF(AI18+AK18+AM18+AO18+AQ18+AS18+AU18+AW18&gt;10,10,AI18+AK18+AM18+AO18+AQ18+AS18+AU18+AW18)</f>
        <v>6</v>
      </c>
      <c r="AY18" s="179">
        <f>AG18+AX18</f>
        <v>18</v>
      </c>
      <c r="AZ18" s="135">
        <f>S18+AB18+AY18</f>
        <v>134</v>
      </c>
    </row>
    <row r="19" spans="1:52" s="105" customFormat="1" ht="13.5">
      <c r="A19" s="134">
        <v>15</v>
      </c>
      <c r="B19" s="172" t="s">
        <v>248</v>
      </c>
      <c r="C19" s="173">
        <v>24323</v>
      </c>
      <c r="D19" s="174" t="s">
        <v>40</v>
      </c>
      <c r="E19" s="175" t="s">
        <v>28</v>
      </c>
      <c r="F19" s="176" t="s">
        <v>40</v>
      </c>
      <c r="G19" s="134">
        <v>11</v>
      </c>
      <c r="H19" s="133">
        <f>G19*6</f>
        <v>66</v>
      </c>
      <c r="I19" s="133"/>
      <c r="J19" s="133">
        <f>I19*6</f>
        <v>0</v>
      </c>
      <c r="K19" s="133">
        <v>16</v>
      </c>
      <c r="L19" s="133">
        <f>IF(K19&gt;4,K19*2+4,K19*3)</f>
        <v>36</v>
      </c>
      <c r="M19" s="177"/>
      <c r="N19" s="133">
        <f>IF(M19&gt;4,M19*2+4,M19*3)</f>
        <v>0</v>
      </c>
      <c r="O19" s="177">
        <v>5</v>
      </c>
      <c r="P19" s="177">
        <f>O19*2</f>
        <v>10</v>
      </c>
      <c r="Q19" s="177">
        <v>2</v>
      </c>
      <c r="R19" s="177">
        <f>Q19*3</f>
        <v>6</v>
      </c>
      <c r="S19" s="178">
        <f>H19+J19+L19+N19+P19+R19</f>
        <v>118</v>
      </c>
      <c r="T19" s="134"/>
      <c r="U19" s="133">
        <f>IF(T19=0,0,6)</f>
        <v>0</v>
      </c>
      <c r="V19" s="133"/>
      <c r="W19" s="133">
        <f>V19*4</f>
        <v>0</v>
      </c>
      <c r="X19" s="133"/>
      <c r="Y19" s="133">
        <f>X19*3</f>
        <v>0</v>
      </c>
      <c r="Z19" s="133"/>
      <c r="AA19" s="133">
        <f>IF(Z19=0,0,6)</f>
        <v>0</v>
      </c>
      <c r="AB19" s="178">
        <f>U19+W19+Y19+AA19</f>
        <v>0</v>
      </c>
      <c r="AC19" s="134"/>
      <c r="AD19" s="133"/>
      <c r="AE19" s="178"/>
      <c r="AF19" s="134">
        <v>1</v>
      </c>
      <c r="AG19" s="133">
        <f>AF19*12</f>
        <v>12</v>
      </c>
      <c r="AH19" s="133"/>
      <c r="AI19" s="133">
        <f>AH19*5</f>
        <v>0</v>
      </c>
      <c r="AJ19" s="133">
        <v>1</v>
      </c>
      <c r="AK19" s="133">
        <f>AJ19*3</f>
        <v>3</v>
      </c>
      <c r="AL19" s="133"/>
      <c r="AM19" s="133">
        <f>AL19*1</f>
        <v>0</v>
      </c>
      <c r="AN19" s="133"/>
      <c r="AO19" s="133">
        <f>AN19*5</f>
        <v>0</v>
      </c>
      <c r="AP19" s="133"/>
      <c r="AQ19" s="133">
        <f>AP19*5</f>
        <v>0</v>
      </c>
      <c r="AR19" s="133">
        <v>1</v>
      </c>
      <c r="AS19" s="133">
        <f>AR19*1</f>
        <v>1</v>
      </c>
      <c r="AT19" s="133"/>
      <c r="AU19" s="133">
        <f>AT19*0.5</f>
        <v>0</v>
      </c>
      <c r="AV19" s="133"/>
      <c r="AW19" s="133">
        <f>AV19*1</f>
        <v>0</v>
      </c>
      <c r="AX19" s="136">
        <f>IF(AI19+AK19+AM19+AO19+AQ19+AS19+AU19+AW19&gt;10,10,AI19+AK19+AM19+AO19+AQ19+AS19+AU19+AW19)</f>
        <v>4</v>
      </c>
      <c r="AY19" s="179">
        <f>AG19+AX19</f>
        <v>16</v>
      </c>
      <c r="AZ19" s="135">
        <f>S19+AB19+AY19</f>
        <v>134</v>
      </c>
    </row>
    <row r="20" spans="1:52" s="105" customFormat="1" ht="13.5">
      <c r="A20" s="134">
        <v>16</v>
      </c>
      <c r="B20" s="172" t="s">
        <v>241</v>
      </c>
      <c r="C20" s="173">
        <v>24600</v>
      </c>
      <c r="D20" s="174" t="s">
        <v>156</v>
      </c>
      <c r="E20" s="175" t="s">
        <v>28</v>
      </c>
      <c r="F20" s="176" t="s">
        <v>40</v>
      </c>
      <c r="G20" s="134">
        <v>11</v>
      </c>
      <c r="H20" s="133">
        <f>G20*6</f>
        <v>66</v>
      </c>
      <c r="I20" s="133"/>
      <c r="J20" s="133">
        <f>I20*6</f>
        <v>0</v>
      </c>
      <c r="K20" s="133">
        <v>16</v>
      </c>
      <c r="L20" s="133">
        <f>IF(K20&gt;4,K20*2+4,K20*3)</f>
        <v>36</v>
      </c>
      <c r="M20" s="177"/>
      <c r="N20" s="133">
        <f>IF(M20&gt;4,M20*2+4,M20*3)</f>
        <v>0</v>
      </c>
      <c r="O20" s="177">
        <v>5</v>
      </c>
      <c r="P20" s="177">
        <f>O20*2</f>
        <v>10</v>
      </c>
      <c r="Q20" s="177">
        <v>2</v>
      </c>
      <c r="R20" s="177">
        <f>Q20*3</f>
        <v>6</v>
      </c>
      <c r="S20" s="178">
        <f>H20+J20+L20+N20+P20+R20</f>
        <v>118</v>
      </c>
      <c r="T20" s="134"/>
      <c r="U20" s="133">
        <f>IF(T20=0,0,6)</f>
        <v>0</v>
      </c>
      <c r="V20" s="133"/>
      <c r="W20" s="133">
        <f>V20*4</f>
        <v>0</v>
      </c>
      <c r="X20" s="133"/>
      <c r="Y20" s="133">
        <f>X20*3</f>
        <v>0</v>
      </c>
      <c r="Z20" s="133"/>
      <c r="AA20" s="133">
        <f>IF(Z20=0,0,6)</f>
        <v>0</v>
      </c>
      <c r="AB20" s="178">
        <f>U20+W20+Y20+AA20</f>
        <v>0</v>
      </c>
      <c r="AC20" s="134"/>
      <c r="AD20" s="133"/>
      <c r="AE20" s="178"/>
      <c r="AF20" s="134">
        <v>1</v>
      </c>
      <c r="AG20" s="133">
        <f>AF20*12</f>
        <v>12</v>
      </c>
      <c r="AH20" s="133"/>
      <c r="AI20" s="133">
        <f>AH20*5</f>
        <v>0</v>
      </c>
      <c r="AJ20" s="133">
        <v>1</v>
      </c>
      <c r="AK20" s="133">
        <f>AJ20*3</f>
        <v>3</v>
      </c>
      <c r="AL20" s="133"/>
      <c r="AM20" s="133">
        <f>AL20*1</f>
        <v>0</v>
      </c>
      <c r="AN20" s="133"/>
      <c r="AO20" s="133">
        <f>AN20*5</f>
        <v>0</v>
      </c>
      <c r="AP20" s="133"/>
      <c r="AQ20" s="133">
        <f>AP20*5</f>
        <v>0</v>
      </c>
      <c r="AR20" s="133"/>
      <c r="AS20" s="133">
        <f>AR20*1</f>
        <v>0</v>
      </c>
      <c r="AT20" s="133"/>
      <c r="AU20" s="133">
        <f>AT20*0.5</f>
        <v>0</v>
      </c>
      <c r="AV20" s="133"/>
      <c r="AW20" s="133">
        <f>AV20*1</f>
        <v>0</v>
      </c>
      <c r="AX20" s="136">
        <f>IF(AI20+AK20+AM20+AO20+AQ20+AS20+AU20+AW20&gt;10,10,AI20+AK20+AM20+AO20+AQ20+AS20+AU20+AW20)</f>
        <v>3</v>
      </c>
      <c r="AY20" s="179">
        <f>AG20+AX20</f>
        <v>15</v>
      </c>
      <c r="AZ20" s="135">
        <f>S20+AB20+AY20</f>
        <v>133</v>
      </c>
    </row>
    <row r="21" spans="1:52" s="105" customFormat="1" ht="13.5">
      <c r="A21" s="134">
        <v>17</v>
      </c>
      <c r="B21" s="172" t="s">
        <v>304</v>
      </c>
      <c r="C21" s="173">
        <v>22517</v>
      </c>
      <c r="D21" s="174" t="s">
        <v>40</v>
      </c>
      <c r="E21" s="175" t="s">
        <v>28</v>
      </c>
      <c r="F21" s="176" t="s">
        <v>40</v>
      </c>
      <c r="G21" s="134">
        <v>11</v>
      </c>
      <c r="H21" s="133">
        <f>G21*6</f>
        <v>66</v>
      </c>
      <c r="I21" s="133"/>
      <c r="J21" s="133">
        <f>I21*6</f>
        <v>0</v>
      </c>
      <c r="K21" s="133">
        <v>16</v>
      </c>
      <c r="L21" s="133">
        <f>IF(K21&gt;4,K21*2+4,K21*3)</f>
        <v>36</v>
      </c>
      <c r="M21" s="177"/>
      <c r="N21" s="133">
        <f>IF(M21&gt;4,M21*2+4,M21*3)</f>
        <v>0</v>
      </c>
      <c r="O21" s="177">
        <v>5</v>
      </c>
      <c r="P21" s="177">
        <f>O21*2</f>
        <v>10</v>
      </c>
      <c r="Q21" s="177">
        <v>2</v>
      </c>
      <c r="R21" s="177">
        <f>Q21*3</f>
        <v>6</v>
      </c>
      <c r="S21" s="178">
        <f>H21+J21+L21+N21+P21+R21</f>
        <v>118</v>
      </c>
      <c r="T21" s="134"/>
      <c r="U21" s="133">
        <f>IF(T21=0,0,6)</f>
        <v>0</v>
      </c>
      <c r="V21" s="133"/>
      <c r="W21" s="133">
        <f>V21*4</f>
        <v>0</v>
      </c>
      <c r="X21" s="133"/>
      <c r="Y21" s="133">
        <f>X21*3</f>
        <v>0</v>
      </c>
      <c r="Z21" s="133"/>
      <c r="AA21" s="133">
        <f>IF(Z21=0,0,6)</f>
        <v>0</v>
      </c>
      <c r="AB21" s="178">
        <f>U21+W21+Y21+AA21</f>
        <v>0</v>
      </c>
      <c r="AC21" s="134"/>
      <c r="AD21" s="133"/>
      <c r="AE21" s="178"/>
      <c r="AF21" s="134">
        <v>1</v>
      </c>
      <c r="AG21" s="133">
        <f>AF21*12</f>
        <v>12</v>
      </c>
      <c r="AH21" s="133"/>
      <c r="AI21" s="133">
        <f>AH21*5</f>
        <v>0</v>
      </c>
      <c r="AJ21" s="133"/>
      <c r="AK21" s="133">
        <f>AJ21*3</f>
        <v>0</v>
      </c>
      <c r="AL21" s="133"/>
      <c r="AM21" s="133">
        <f>AL21*1</f>
        <v>0</v>
      </c>
      <c r="AN21" s="133"/>
      <c r="AO21" s="133">
        <f>AN21*5</f>
        <v>0</v>
      </c>
      <c r="AP21" s="133"/>
      <c r="AQ21" s="133">
        <f>AP21*5</f>
        <v>0</v>
      </c>
      <c r="AR21" s="133">
        <v>1</v>
      </c>
      <c r="AS21" s="133">
        <f>AR21*1</f>
        <v>1</v>
      </c>
      <c r="AT21" s="133"/>
      <c r="AU21" s="133">
        <f>AT21*0.5</f>
        <v>0</v>
      </c>
      <c r="AV21" s="133"/>
      <c r="AW21" s="133">
        <f>AV21*1</f>
        <v>0</v>
      </c>
      <c r="AX21" s="136">
        <f>IF(AI21+AK21+AM21+AO21+AQ21+AS21+AU21+AW21&gt;10,10,AI21+AK21+AM21+AO21+AQ21+AS21+AU21+AW21)</f>
        <v>1</v>
      </c>
      <c r="AY21" s="179">
        <f>AG21+AX21</f>
        <v>13</v>
      </c>
      <c r="AZ21" s="135">
        <f>S21+AB21+AY21</f>
        <v>131</v>
      </c>
    </row>
    <row r="22" spans="1:52" s="105" customFormat="1" ht="13.5">
      <c r="A22" s="134">
        <v>18</v>
      </c>
      <c r="B22" s="172" t="s">
        <v>299</v>
      </c>
      <c r="C22" s="173">
        <v>18791</v>
      </c>
      <c r="D22" s="174" t="s">
        <v>40</v>
      </c>
      <c r="E22" s="175" t="s">
        <v>28</v>
      </c>
      <c r="F22" s="176" t="s">
        <v>40</v>
      </c>
      <c r="G22" s="134">
        <v>11</v>
      </c>
      <c r="H22" s="133">
        <f>G22*6</f>
        <v>66</v>
      </c>
      <c r="I22" s="133"/>
      <c r="J22" s="133">
        <f>I22*6</f>
        <v>0</v>
      </c>
      <c r="K22" s="133">
        <v>16</v>
      </c>
      <c r="L22" s="133">
        <f>IF(K22&gt;4,K22*2+4,K22*3)</f>
        <v>36</v>
      </c>
      <c r="M22" s="177"/>
      <c r="N22" s="133">
        <f>IF(M22&gt;4,M22*2+4,M22*3)</f>
        <v>0</v>
      </c>
      <c r="O22" s="177">
        <v>5</v>
      </c>
      <c r="P22" s="177">
        <f>O22*2</f>
        <v>10</v>
      </c>
      <c r="Q22" s="177">
        <v>2</v>
      </c>
      <c r="R22" s="177">
        <f>Q22*3</f>
        <v>6</v>
      </c>
      <c r="S22" s="178">
        <f>H22+J22+L22+N22+P22+R22</f>
        <v>118</v>
      </c>
      <c r="T22" s="134"/>
      <c r="U22" s="133">
        <f>IF(T22=0,0,6)</f>
        <v>0</v>
      </c>
      <c r="V22" s="133"/>
      <c r="W22" s="133">
        <f>V22*4</f>
        <v>0</v>
      </c>
      <c r="X22" s="133"/>
      <c r="Y22" s="133">
        <f>X22*3</f>
        <v>0</v>
      </c>
      <c r="Z22" s="133"/>
      <c r="AA22" s="133">
        <f>IF(Z22=0,0,6)</f>
        <v>0</v>
      </c>
      <c r="AB22" s="178">
        <f>U22+W22+Y22+AA22</f>
        <v>0</v>
      </c>
      <c r="AC22" s="134"/>
      <c r="AD22" s="133"/>
      <c r="AE22" s="178"/>
      <c r="AF22" s="134">
        <v>1</v>
      </c>
      <c r="AG22" s="133">
        <f>AF22*12</f>
        <v>12</v>
      </c>
      <c r="AH22" s="133"/>
      <c r="AI22" s="133">
        <f>AH22*5</f>
        <v>0</v>
      </c>
      <c r="AJ22" s="133"/>
      <c r="AK22" s="133">
        <f>AJ22*3</f>
        <v>0</v>
      </c>
      <c r="AL22" s="133"/>
      <c r="AM22" s="133">
        <f>AL22*1</f>
        <v>0</v>
      </c>
      <c r="AN22" s="133"/>
      <c r="AO22" s="133">
        <f>AN22*5</f>
        <v>0</v>
      </c>
      <c r="AP22" s="133"/>
      <c r="AQ22" s="133">
        <f>AP22*5</f>
        <v>0</v>
      </c>
      <c r="AR22" s="133"/>
      <c r="AS22" s="133">
        <f>AR22*1</f>
        <v>0</v>
      </c>
      <c r="AT22" s="133"/>
      <c r="AU22" s="133">
        <f>AT22*0.5</f>
        <v>0</v>
      </c>
      <c r="AV22" s="133"/>
      <c r="AW22" s="133">
        <f>AV22*1</f>
        <v>0</v>
      </c>
      <c r="AX22" s="136">
        <f>IF(AI22+AK22+AM22+AO22+AQ22+AS22+AU22+AW22&gt;10,10,AI22+AK22+AM22+AO22+AQ22+AS22+AU22+AW22)</f>
        <v>0</v>
      </c>
      <c r="AY22" s="179">
        <f>AG22+AX22</f>
        <v>12</v>
      </c>
      <c r="AZ22" s="135">
        <f>S22+AB22+AY22</f>
        <v>130</v>
      </c>
    </row>
    <row r="23" spans="1:52" s="105" customFormat="1" ht="13.5">
      <c r="A23" s="134">
        <v>19</v>
      </c>
      <c r="B23" s="172" t="s">
        <v>253</v>
      </c>
      <c r="C23" s="173">
        <v>21661</v>
      </c>
      <c r="D23" s="174" t="s">
        <v>40</v>
      </c>
      <c r="E23" s="175" t="s">
        <v>28</v>
      </c>
      <c r="F23" s="176" t="s">
        <v>40</v>
      </c>
      <c r="G23" s="134">
        <v>10</v>
      </c>
      <c r="H23" s="133">
        <f>G23*6</f>
        <v>60</v>
      </c>
      <c r="I23" s="133"/>
      <c r="J23" s="133">
        <f>I23*6</f>
        <v>0</v>
      </c>
      <c r="K23" s="133">
        <v>17</v>
      </c>
      <c r="L23" s="133">
        <f>IF(K23&gt;4,K23*2+4,K23*3)</f>
        <v>38</v>
      </c>
      <c r="M23" s="177"/>
      <c r="N23" s="133">
        <f>IF(M23&gt;4,M23*2+4,M23*3)</f>
        <v>0</v>
      </c>
      <c r="O23" s="177">
        <v>5</v>
      </c>
      <c r="P23" s="177">
        <f>O23*2</f>
        <v>10</v>
      </c>
      <c r="Q23" s="177">
        <v>2</v>
      </c>
      <c r="R23" s="177">
        <f>Q23*3</f>
        <v>6</v>
      </c>
      <c r="S23" s="178">
        <f>H23+J23+L23+N23+P23+R23</f>
        <v>114</v>
      </c>
      <c r="T23" s="134"/>
      <c r="U23" s="133">
        <f>IF(T23=0,0,6)</f>
        <v>0</v>
      </c>
      <c r="V23" s="133"/>
      <c r="W23" s="133">
        <f>V23*4</f>
        <v>0</v>
      </c>
      <c r="X23" s="133"/>
      <c r="Y23" s="133">
        <f>X23*3</f>
        <v>0</v>
      </c>
      <c r="Z23" s="133"/>
      <c r="AA23" s="133">
        <f>IF(Z23=0,0,6)</f>
        <v>0</v>
      </c>
      <c r="AB23" s="178">
        <f>U23+W23+Y23+AA23</f>
        <v>0</v>
      </c>
      <c r="AC23" s="134"/>
      <c r="AD23" s="133"/>
      <c r="AE23" s="178"/>
      <c r="AF23" s="134">
        <v>1</v>
      </c>
      <c r="AG23" s="133">
        <f>AF23*12</f>
        <v>12</v>
      </c>
      <c r="AH23" s="133"/>
      <c r="AI23" s="133">
        <f>AH23*5</f>
        <v>0</v>
      </c>
      <c r="AJ23" s="133">
        <v>1</v>
      </c>
      <c r="AK23" s="133">
        <f>AJ23*3</f>
        <v>3</v>
      </c>
      <c r="AL23" s="133"/>
      <c r="AM23" s="133">
        <f>AL23*1</f>
        <v>0</v>
      </c>
      <c r="AN23" s="133"/>
      <c r="AO23" s="133">
        <f>AN23*5</f>
        <v>0</v>
      </c>
      <c r="AP23" s="133"/>
      <c r="AQ23" s="133">
        <f>AP23*5</f>
        <v>0</v>
      </c>
      <c r="AR23" s="133">
        <v>1</v>
      </c>
      <c r="AS23" s="133">
        <f>AR23*1</f>
        <v>1</v>
      </c>
      <c r="AT23" s="133"/>
      <c r="AU23" s="133">
        <f>AT23*0.5</f>
        <v>0</v>
      </c>
      <c r="AV23" s="133"/>
      <c r="AW23" s="133">
        <f>AV23*1</f>
        <v>0</v>
      </c>
      <c r="AX23" s="136">
        <f>IF(AI23+AK23+AM23+AO23+AQ23+AS23+AU23+AW23&gt;10,10,AI23+AK23+AM23+AO23+AQ23+AS23+AU23+AW23)</f>
        <v>4</v>
      </c>
      <c r="AY23" s="179">
        <f>AG23+AX23</f>
        <v>16</v>
      </c>
      <c r="AZ23" s="135">
        <f>S23+AB23+AY23</f>
        <v>130</v>
      </c>
    </row>
    <row r="24" spans="1:52" s="105" customFormat="1" ht="13.5">
      <c r="A24" s="134">
        <v>20</v>
      </c>
      <c r="B24" s="172" t="s">
        <v>251</v>
      </c>
      <c r="C24" s="173">
        <v>24465</v>
      </c>
      <c r="D24" s="174" t="s">
        <v>40</v>
      </c>
      <c r="E24" s="175" t="s">
        <v>28</v>
      </c>
      <c r="F24" s="176" t="s">
        <v>40</v>
      </c>
      <c r="G24" s="134">
        <v>11</v>
      </c>
      <c r="H24" s="133">
        <f>G24*6</f>
        <v>66</v>
      </c>
      <c r="I24" s="133"/>
      <c r="J24" s="133">
        <f>I24*6</f>
        <v>0</v>
      </c>
      <c r="K24" s="133">
        <v>13</v>
      </c>
      <c r="L24" s="133">
        <f>IF(K24&gt;4,K24*2+4,K24*3)</f>
        <v>30</v>
      </c>
      <c r="M24" s="177"/>
      <c r="N24" s="133">
        <f>IF(M24&gt;4,M24*2+4,M24*3)</f>
        <v>0</v>
      </c>
      <c r="O24" s="177">
        <v>5</v>
      </c>
      <c r="P24" s="177">
        <f>O24*2</f>
        <v>10</v>
      </c>
      <c r="Q24" s="177">
        <v>2</v>
      </c>
      <c r="R24" s="177">
        <f>Q24*3</f>
        <v>6</v>
      </c>
      <c r="S24" s="178">
        <f>H24+J24+L24+N24+P24+R24</f>
        <v>112</v>
      </c>
      <c r="T24" s="134"/>
      <c r="U24" s="133">
        <f>IF(T24=0,0,6)</f>
        <v>0</v>
      </c>
      <c r="V24" s="133"/>
      <c r="W24" s="133">
        <f>V24*4</f>
        <v>0</v>
      </c>
      <c r="X24" s="133"/>
      <c r="Y24" s="133">
        <f>X24*3</f>
        <v>0</v>
      </c>
      <c r="Z24" s="133"/>
      <c r="AA24" s="133">
        <f>IF(Z24=0,0,6)</f>
        <v>0</v>
      </c>
      <c r="AB24" s="178">
        <f>U24+W24+Y24+AA24</f>
        <v>0</v>
      </c>
      <c r="AC24" s="134" t="s">
        <v>120</v>
      </c>
      <c r="AD24" s="133"/>
      <c r="AE24" s="178"/>
      <c r="AF24" s="134">
        <v>1</v>
      </c>
      <c r="AG24" s="133">
        <f>AF24*12</f>
        <v>12</v>
      </c>
      <c r="AH24" s="133"/>
      <c r="AI24" s="133">
        <f>AH24*5</f>
        <v>0</v>
      </c>
      <c r="AJ24" s="133">
        <v>2</v>
      </c>
      <c r="AK24" s="133">
        <f>AJ24*3</f>
        <v>6</v>
      </c>
      <c r="AL24" s="133"/>
      <c r="AM24" s="133">
        <f>AL24*1</f>
        <v>0</v>
      </c>
      <c r="AN24" s="133"/>
      <c r="AO24" s="133">
        <f>AN24*5</f>
        <v>0</v>
      </c>
      <c r="AP24" s="133"/>
      <c r="AQ24" s="133">
        <f>AP24*5</f>
        <v>0</v>
      </c>
      <c r="AR24" s="133"/>
      <c r="AS24" s="133">
        <f>AR24*1</f>
        <v>0</v>
      </c>
      <c r="AT24" s="133"/>
      <c r="AU24" s="133">
        <f>AT24*0.5</f>
        <v>0</v>
      </c>
      <c r="AV24" s="133"/>
      <c r="AW24" s="133">
        <f>AV24*1</f>
        <v>0</v>
      </c>
      <c r="AX24" s="136">
        <f>IF(AI24+AK24+AM24+AO24+AQ24+AS24+AU24+AW24&gt;10,10,AI24+AK24+AM24+AO24+AQ24+AS24+AU24+AW24)</f>
        <v>6</v>
      </c>
      <c r="AY24" s="179">
        <f>AG24+AX24</f>
        <v>18</v>
      </c>
      <c r="AZ24" s="135">
        <f>S24+AB24+AY24</f>
        <v>130</v>
      </c>
    </row>
    <row r="25" spans="1:52" s="105" customFormat="1" ht="13.5">
      <c r="A25" s="134">
        <v>21</v>
      </c>
      <c r="B25" s="172" t="s">
        <v>296</v>
      </c>
      <c r="C25" s="173">
        <v>24985</v>
      </c>
      <c r="D25" s="174" t="s">
        <v>40</v>
      </c>
      <c r="E25" s="175" t="s">
        <v>28</v>
      </c>
      <c r="F25" s="176" t="s">
        <v>40</v>
      </c>
      <c r="G25" s="134">
        <v>9</v>
      </c>
      <c r="H25" s="133">
        <f>G25*6</f>
        <v>54</v>
      </c>
      <c r="I25" s="133"/>
      <c r="J25" s="133">
        <f>I25*6</f>
        <v>0</v>
      </c>
      <c r="K25" s="133">
        <v>16</v>
      </c>
      <c r="L25" s="133">
        <f>IF(K25&gt;4,K25*2+4,K25*3)</f>
        <v>36</v>
      </c>
      <c r="M25" s="177"/>
      <c r="N25" s="133">
        <f>IF(M25&gt;4,M25*2+4,M25*3)</f>
        <v>0</v>
      </c>
      <c r="O25" s="177">
        <v>5</v>
      </c>
      <c r="P25" s="177">
        <f>O25*2</f>
        <v>10</v>
      </c>
      <c r="Q25" s="177">
        <v>2</v>
      </c>
      <c r="R25" s="177">
        <f>Q25*3</f>
        <v>6</v>
      </c>
      <c r="S25" s="178">
        <f>H25+J25+L25+N25+P25+R25</f>
        <v>106</v>
      </c>
      <c r="T25" s="134"/>
      <c r="U25" s="133">
        <f>IF(T25=0,0,6)</f>
        <v>0</v>
      </c>
      <c r="V25" s="133"/>
      <c r="W25" s="133">
        <f>V25*4</f>
        <v>0</v>
      </c>
      <c r="X25" s="133">
        <v>1</v>
      </c>
      <c r="Y25" s="133">
        <f>X25*3</f>
        <v>3</v>
      </c>
      <c r="Z25" s="133"/>
      <c r="AA25" s="133">
        <f>IF(Z25=0,0,6)</f>
        <v>0</v>
      </c>
      <c r="AB25" s="178">
        <f>U25+W25+Y25+AA25</f>
        <v>3</v>
      </c>
      <c r="AC25" s="134"/>
      <c r="AD25" s="133"/>
      <c r="AE25" s="178"/>
      <c r="AF25" s="134">
        <v>1</v>
      </c>
      <c r="AG25" s="133">
        <f>AF25*12</f>
        <v>12</v>
      </c>
      <c r="AH25" s="133"/>
      <c r="AI25" s="133">
        <f>AH25*5</f>
        <v>0</v>
      </c>
      <c r="AJ25" s="133">
        <v>3</v>
      </c>
      <c r="AK25" s="133">
        <f>AJ25*3</f>
        <v>9</v>
      </c>
      <c r="AL25" s="133"/>
      <c r="AM25" s="133">
        <f>AL25*1</f>
        <v>0</v>
      </c>
      <c r="AN25" s="133"/>
      <c r="AO25" s="133">
        <f>AN25*5</f>
        <v>0</v>
      </c>
      <c r="AP25" s="133"/>
      <c r="AQ25" s="133">
        <f>AP25*5</f>
        <v>0</v>
      </c>
      <c r="AR25" s="133"/>
      <c r="AS25" s="133">
        <f>AR25*1</f>
        <v>0</v>
      </c>
      <c r="AT25" s="133"/>
      <c r="AU25" s="133">
        <f>AT25*0.5</f>
        <v>0</v>
      </c>
      <c r="AV25" s="133"/>
      <c r="AW25" s="133">
        <f>AV25*1</f>
        <v>0</v>
      </c>
      <c r="AX25" s="136">
        <f>IF(AI25+AK25+AM25+AO25+AQ25+AS25+AU25+AW25&gt;10,10,AI25+AK25+AM25+AO25+AQ25+AS25+AU25+AW25)</f>
        <v>9</v>
      </c>
      <c r="AY25" s="179">
        <f>AG25+AX25</f>
        <v>21</v>
      </c>
      <c r="AZ25" s="135">
        <f>S25+AB25+AY25</f>
        <v>130</v>
      </c>
    </row>
    <row r="26" spans="1:52" s="105" customFormat="1" ht="13.5">
      <c r="A26" s="134">
        <v>22</v>
      </c>
      <c r="B26" s="172" t="s">
        <v>301</v>
      </c>
      <c r="C26" s="173">
        <v>25453</v>
      </c>
      <c r="D26" s="174" t="s">
        <v>40</v>
      </c>
      <c r="E26" s="175" t="s">
        <v>28</v>
      </c>
      <c r="F26" s="176" t="s">
        <v>40</v>
      </c>
      <c r="G26" s="134">
        <v>11</v>
      </c>
      <c r="H26" s="133">
        <f>G26*6</f>
        <v>66</v>
      </c>
      <c r="I26" s="133"/>
      <c r="J26" s="133">
        <f>I26*6</f>
        <v>0</v>
      </c>
      <c r="K26" s="133">
        <v>13</v>
      </c>
      <c r="L26" s="133">
        <f>IF(K26&gt;4,K26*2+4,K26*3)</f>
        <v>30</v>
      </c>
      <c r="M26" s="177"/>
      <c r="N26" s="133">
        <f>IF(M26&gt;4,M26*2+4,M26*3)</f>
        <v>0</v>
      </c>
      <c r="O26" s="177">
        <v>5</v>
      </c>
      <c r="P26" s="177">
        <f>O26*2</f>
        <v>10</v>
      </c>
      <c r="Q26" s="177">
        <v>2</v>
      </c>
      <c r="R26" s="177">
        <f>Q26*3</f>
        <v>6</v>
      </c>
      <c r="S26" s="178">
        <f>H26+J26+L26+N26+P26+R26</f>
        <v>112</v>
      </c>
      <c r="T26" s="134"/>
      <c r="U26" s="133">
        <f>IF(T26=0,0,6)</f>
        <v>0</v>
      </c>
      <c r="V26" s="133"/>
      <c r="W26" s="133">
        <f>V26*4</f>
        <v>0</v>
      </c>
      <c r="X26" s="133"/>
      <c r="Y26" s="133">
        <f>X26*3</f>
        <v>0</v>
      </c>
      <c r="Z26" s="133"/>
      <c r="AA26" s="133">
        <f>IF(Z26=0,0,6)</f>
        <v>0</v>
      </c>
      <c r="AB26" s="178">
        <f>U26+W26+Y26+AA26</f>
        <v>0</v>
      </c>
      <c r="AC26" s="134" t="s">
        <v>120</v>
      </c>
      <c r="AD26" s="133"/>
      <c r="AE26" s="178"/>
      <c r="AF26" s="134">
        <v>1</v>
      </c>
      <c r="AG26" s="133">
        <f>AF26*12</f>
        <v>12</v>
      </c>
      <c r="AH26" s="133"/>
      <c r="AI26" s="133">
        <f>AH26*5</f>
        <v>0</v>
      </c>
      <c r="AJ26" s="133">
        <v>2</v>
      </c>
      <c r="AK26" s="133">
        <f>AJ26*3</f>
        <v>6</v>
      </c>
      <c r="AL26" s="133"/>
      <c r="AM26" s="133">
        <f>AL26*1</f>
        <v>0</v>
      </c>
      <c r="AN26" s="133"/>
      <c r="AO26" s="133">
        <f>AN26*5</f>
        <v>0</v>
      </c>
      <c r="AP26" s="133"/>
      <c r="AQ26" s="133">
        <f>AP26*5</f>
        <v>0</v>
      </c>
      <c r="AR26" s="133"/>
      <c r="AS26" s="133">
        <f>AR26*1</f>
        <v>0</v>
      </c>
      <c r="AT26" s="133"/>
      <c r="AU26" s="133">
        <f>AT26*0.5</f>
        <v>0</v>
      </c>
      <c r="AV26" s="133"/>
      <c r="AW26" s="133">
        <f>AV26*1</f>
        <v>0</v>
      </c>
      <c r="AX26" s="136">
        <f>IF(AI26+AK26+AM26+AO26+AQ26+AS26+AU26+AW26&gt;10,10,AI26+AK26+AM26+AO26+AQ26+AS26+AU26+AW26)</f>
        <v>6</v>
      </c>
      <c r="AY26" s="179">
        <f>AG26+AX26</f>
        <v>18</v>
      </c>
      <c r="AZ26" s="135">
        <f>S26+AB26+AY26</f>
        <v>130</v>
      </c>
    </row>
    <row r="27" spans="1:52" s="105" customFormat="1" ht="13.5">
      <c r="A27" s="134">
        <v>23</v>
      </c>
      <c r="B27" s="172" t="s">
        <v>347</v>
      </c>
      <c r="C27" s="173">
        <v>22192</v>
      </c>
      <c r="D27" s="174" t="s">
        <v>40</v>
      </c>
      <c r="E27" s="175" t="s">
        <v>28</v>
      </c>
      <c r="F27" s="176" t="s">
        <v>40</v>
      </c>
      <c r="G27" s="134">
        <v>11</v>
      </c>
      <c r="H27" s="133">
        <f>G27*6</f>
        <v>66</v>
      </c>
      <c r="I27" s="133"/>
      <c r="J27" s="133">
        <f>I27*6</f>
        <v>0</v>
      </c>
      <c r="K27" s="133">
        <v>14</v>
      </c>
      <c r="L27" s="133">
        <f>IF(K27&gt;4,K27*2+4,K27*3)</f>
        <v>32</v>
      </c>
      <c r="M27" s="177"/>
      <c r="N27" s="133">
        <f>IF(M27&gt;4,M27*2+4,M27*3)</f>
        <v>0</v>
      </c>
      <c r="O27" s="177">
        <v>5</v>
      </c>
      <c r="P27" s="177">
        <f>O27*2</f>
        <v>10</v>
      </c>
      <c r="Q27" s="177">
        <v>2</v>
      </c>
      <c r="R27" s="177">
        <f>Q27*3</f>
        <v>6</v>
      </c>
      <c r="S27" s="178">
        <f>H27+J27+L27+N27+P27+R27</f>
        <v>114</v>
      </c>
      <c r="T27" s="134"/>
      <c r="U27" s="133">
        <f>IF(T27=0,0,6)</f>
        <v>0</v>
      </c>
      <c r="V27" s="133"/>
      <c r="W27" s="133">
        <f>V27*4</f>
        <v>0</v>
      </c>
      <c r="X27" s="133"/>
      <c r="Y27" s="133">
        <f>X27*3</f>
        <v>0</v>
      </c>
      <c r="Z27" s="133"/>
      <c r="AA27" s="133">
        <f>IF(Z27=0,0,6)</f>
        <v>0</v>
      </c>
      <c r="AB27" s="178">
        <f>U27+W27+Y27+AA27</f>
        <v>0</v>
      </c>
      <c r="AC27" s="134"/>
      <c r="AD27" s="133"/>
      <c r="AE27" s="178"/>
      <c r="AF27" s="134">
        <v>1</v>
      </c>
      <c r="AG27" s="133">
        <f>AF27*12</f>
        <v>12</v>
      </c>
      <c r="AH27" s="133"/>
      <c r="AI27" s="133">
        <f>AH27*5</f>
        <v>0</v>
      </c>
      <c r="AJ27" s="133">
        <v>1</v>
      </c>
      <c r="AK27" s="133">
        <f>AJ27*3</f>
        <v>3</v>
      </c>
      <c r="AL27" s="133"/>
      <c r="AM27" s="133">
        <f>AL27*1</f>
        <v>0</v>
      </c>
      <c r="AN27" s="133"/>
      <c r="AO27" s="133">
        <f>AN27*5</f>
        <v>0</v>
      </c>
      <c r="AP27" s="133"/>
      <c r="AQ27" s="133">
        <f>AP27*5</f>
        <v>0</v>
      </c>
      <c r="AR27" s="133"/>
      <c r="AS27" s="133">
        <f>AR27*1</f>
        <v>0</v>
      </c>
      <c r="AT27" s="133"/>
      <c r="AU27" s="133">
        <f>AT27*0.5</f>
        <v>0</v>
      </c>
      <c r="AV27" s="133"/>
      <c r="AW27" s="133">
        <f>AV27*1</f>
        <v>0</v>
      </c>
      <c r="AX27" s="136">
        <f>IF(AI27+AK27+AM27+AO27+AQ27+AS27+AU27+AW27&gt;10,10,AI27+AK27+AM27+AO27+AQ27+AS27+AU27+AW27)</f>
        <v>3</v>
      </c>
      <c r="AY27" s="179">
        <f>AG27+AX27</f>
        <v>15</v>
      </c>
      <c r="AZ27" s="135">
        <f>S27+AB27+AY27</f>
        <v>129</v>
      </c>
    </row>
    <row r="28" spans="1:52" s="105" customFormat="1" ht="13.5">
      <c r="A28" s="134">
        <v>24</v>
      </c>
      <c r="B28" s="172" t="s">
        <v>247</v>
      </c>
      <c r="C28" s="173">
        <v>22447</v>
      </c>
      <c r="D28" s="174" t="s">
        <v>40</v>
      </c>
      <c r="E28" s="175" t="s">
        <v>28</v>
      </c>
      <c r="F28" s="176" t="s">
        <v>40</v>
      </c>
      <c r="G28" s="134">
        <v>9</v>
      </c>
      <c r="H28" s="133">
        <f>G28*6</f>
        <v>54</v>
      </c>
      <c r="I28" s="133"/>
      <c r="J28" s="133">
        <f>I28*6</f>
        <v>0</v>
      </c>
      <c r="K28" s="133">
        <v>20</v>
      </c>
      <c r="L28" s="133">
        <f>IF(K28&gt;4,K28*2+4,K28*3)</f>
        <v>44</v>
      </c>
      <c r="M28" s="177"/>
      <c r="N28" s="133">
        <f>IF(M28&gt;4,M28*2+4,M28*3)</f>
        <v>0</v>
      </c>
      <c r="O28" s="177">
        <v>5</v>
      </c>
      <c r="P28" s="177">
        <f>O28*2</f>
        <v>10</v>
      </c>
      <c r="Q28" s="177">
        <v>2</v>
      </c>
      <c r="R28" s="177">
        <f>Q28*3</f>
        <v>6</v>
      </c>
      <c r="S28" s="178">
        <f>H28+J28+L28+N28+P28+R28</f>
        <v>114</v>
      </c>
      <c r="T28" s="134"/>
      <c r="U28" s="133">
        <f>IF(T28=0,0,6)</f>
        <v>0</v>
      </c>
      <c r="V28" s="133"/>
      <c r="W28" s="133">
        <f>V28*4</f>
        <v>0</v>
      </c>
      <c r="X28" s="133"/>
      <c r="Y28" s="133">
        <f>X28*3</f>
        <v>0</v>
      </c>
      <c r="Z28" s="133"/>
      <c r="AA28" s="133">
        <f>IF(Z28=0,0,6)</f>
        <v>0</v>
      </c>
      <c r="AB28" s="178">
        <f>U28+W28+Y28+AA28</f>
        <v>0</v>
      </c>
      <c r="AC28" s="134"/>
      <c r="AD28" s="133"/>
      <c r="AE28" s="178"/>
      <c r="AF28" s="134">
        <v>1</v>
      </c>
      <c r="AG28" s="133">
        <f>AF28*12</f>
        <v>12</v>
      </c>
      <c r="AH28" s="133"/>
      <c r="AI28" s="133">
        <f>AH28*5</f>
        <v>0</v>
      </c>
      <c r="AJ28" s="133">
        <v>1</v>
      </c>
      <c r="AK28" s="133">
        <f>AJ28*3</f>
        <v>3</v>
      </c>
      <c r="AL28" s="133"/>
      <c r="AM28" s="133">
        <f>AL28*1</f>
        <v>0</v>
      </c>
      <c r="AN28" s="133"/>
      <c r="AO28" s="133">
        <f>AN28*5</f>
        <v>0</v>
      </c>
      <c r="AP28" s="133"/>
      <c r="AQ28" s="133">
        <f>AP28*5</f>
        <v>0</v>
      </c>
      <c r="AR28" s="133"/>
      <c r="AS28" s="133">
        <f>AR28*1</f>
        <v>0</v>
      </c>
      <c r="AT28" s="133"/>
      <c r="AU28" s="133">
        <f>AT28*0.5</f>
        <v>0</v>
      </c>
      <c r="AV28" s="133"/>
      <c r="AW28" s="133">
        <f>AV28*1</f>
        <v>0</v>
      </c>
      <c r="AX28" s="136">
        <f>IF(AI28+AK28+AM28+AO28+AQ28+AS28+AU28+AW28&gt;10,10,AI28+AK28+AM28+AO28+AQ28+AS28+AU28+AW28)</f>
        <v>3</v>
      </c>
      <c r="AY28" s="179">
        <f>AG28+AX28</f>
        <v>15</v>
      </c>
      <c r="AZ28" s="135">
        <f>S28+AB28+AY28</f>
        <v>129</v>
      </c>
    </row>
    <row r="29" spans="1:52" s="105" customFormat="1" ht="13.5">
      <c r="A29" s="134">
        <v>25</v>
      </c>
      <c r="B29" s="172" t="s">
        <v>245</v>
      </c>
      <c r="C29" s="173">
        <v>22955</v>
      </c>
      <c r="D29" s="174" t="s">
        <v>246</v>
      </c>
      <c r="E29" s="175" t="s">
        <v>28</v>
      </c>
      <c r="F29" s="176" t="s">
        <v>40</v>
      </c>
      <c r="G29" s="134">
        <v>11</v>
      </c>
      <c r="H29" s="133">
        <f>G29*6</f>
        <v>66</v>
      </c>
      <c r="I29" s="133"/>
      <c r="J29" s="133">
        <f>I29*6</f>
        <v>0</v>
      </c>
      <c r="K29" s="133">
        <v>18</v>
      </c>
      <c r="L29" s="133">
        <f>IF(K29&gt;4,K29*2+4,K29*3)</f>
        <v>40</v>
      </c>
      <c r="M29" s="177"/>
      <c r="N29" s="133">
        <f>IF(M29&gt;4,M29*2+4,M29*3)</f>
        <v>0</v>
      </c>
      <c r="O29" s="177">
        <v>3</v>
      </c>
      <c r="P29" s="177">
        <f>O29*2</f>
        <v>6</v>
      </c>
      <c r="Q29" s="177"/>
      <c r="R29" s="177">
        <f>Q29*3</f>
        <v>0</v>
      </c>
      <c r="S29" s="178">
        <f>H29+J29+L29+N29+P29+R29</f>
        <v>112</v>
      </c>
      <c r="T29" s="134"/>
      <c r="U29" s="133">
        <f>IF(T29=0,0,6)</f>
        <v>0</v>
      </c>
      <c r="V29" s="133"/>
      <c r="W29" s="133">
        <f>V29*4</f>
        <v>0</v>
      </c>
      <c r="X29" s="133"/>
      <c r="Y29" s="133">
        <f>X29*3</f>
        <v>0</v>
      </c>
      <c r="Z29" s="133"/>
      <c r="AA29" s="133">
        <f>IF(Z29=0,0,6)</f>
        <v>0</v>
      </c>
      <c r="AB29" s="178">
        <f>U29+W29+Y29+AA29</f>
        <v>0</v>
      </c>
      <c r="AC29" s="134"/>
      <c r="AD29" s="133"/>
      <c r="AE29" s="178"/>
      <c r="AF29" s="134">
        <v>1</v>
      </c>
      <c r="AG29" s="133">
        <f>AF29*12</f>
        <v>12</v>
      </c>
      <c r="AH29" s="133"/>
      <c r="AI29" s="133">
        <f>AH29*5</f>
        <v>0</v>
      </c>
      <c r="AJ29" s="133">
        <v>1</v>
      </c>
      <c r="AK29" s="133">
        <f>AJ29*3</f>
        <v>3</v>
      </c>
      <c r="AL29" s="133"/>
      <c r="AM29" s="133">
        <f>AL29*1</f>
        <v>0</v>
      </c>
      <c r="AN29" s="133"/>
      <c r="AO29" s="133">
        <f>AN29*5</f>
        <v>0</v>
      </c>
      <c r="AP29" s="133"/>
      <c r="AQ29" s="133">
        <f>AP29*5</f>
        <v>0</v>
      </c>
      <c r="AR29" s="133"/>
      <c r="AS29" s="133">
        <f>AR29*1</f>
        <v>0</v>
      </c>
      <c r="AT29" s="133"/>
      <c r="AU29" s="133">
        <f>AT29*0.5</f>
        <v>0</v>
      </c>
      <c r="AV29" s="133"/>
      <c r="AW29" s="133">
        <f>AV29*1</f>
        <v>0</v>
      </c>
      <c r="AX29" s="136">
        <f>IF(AI29+AK29+AM29+AO29+AQ29+AS29+AU29+AW29&gt;10,10,AI29+AK29+AM29+AO29+AQ29+AS29+AU29+AW29)</f>
        <v>3</v>
      </c>
      <c r="AY29" s="179">
        <f>AG29+AX29</f>
        <v>15</v>
      </c>
      <c r="AZ29" s="135">
        <f>S29+AB29+AY29</f>
        <v>127</v>
      </c>
    </row>
    <row r="30" spans="1:52" s="105" customFormat="1" ht="13.5">
      <c r="A30" s="134">
        <v>26</v>
      </c>
      <c r="B30" s="172" t="s">
        <v>239</v>
      </c>
      <c r="C30" s="173">
        <v>24195</v>
      </c>
      <c r="D30" s="174" t="s">
        <v>40</v>
      </c>
      <c r="E30" s="175" t="s">
        <v>28</v>
      </c>
      <c r="F30" s="176" t="s">
        <v>40</v>
      </c>
      <c r="G30" s="134">
        <v>11</v>
      </c>
      <c r="H30" s="133">
        <f>G30*6</f>
        <v>66</v>
      </c>
      <c r="I30" s="133"/>
      <c r="J30" s="133">
        <f>I30*6</f>
        <v>0</v>
      </c>
      <c r="K30" s="133">
        <v>9</v>
      </c>
      <c r="L30" s="133">
        <f>IF(K30&gt;4,K30*2+4,K30*3)</f>
        <v>22</v>
      </c>
      <c r="M30" s="177"/>
      <c r="N30" s="133">
        <f>IF(M30&gt;4,M30*2+4,M30*3)</f>
        <v>0</v>
      </c>
      <c r="O30" s="177">
        <v>5</v>
      </c>
      <c r="P30" s="177">
        <f>O30*2</f>
        <v>10</v>
      </c>
      <c r="Q30" s="177">
        <v>2</v>
      </c>
      <c r="R30" s="177">
        <f>Q30*3</f>
        <v>6</v>
      </c>
      <c r="S30" s="178">
        <f>H30+J30+L30+N30+P30+R30</f>
        <v>104</v>
      </c>
      <c r="T30" s="134"/>
      <c r="U30" s="133">
        <f>IF(T30=0,0,6)</f>
        <v>0</v>
      </c>
      <c r="V30" s="133"/>
      <c r="W30" s="133">
        <f>V30*4</f>
        <v>0</v>
      </c>
      <c r="X30" s="133">
        <v>1</v>
      </c>
      <c r="Y30" s="133">
        <f>X30*3</f>
        <v>3</v>
      </c>
      <c r="Z30" s="133"/>
      <c r="AA30" s="133">
        <f>IF(Z30=0,0,6)</f>
        <v>0</v>
      </c>
      <c r="AB30" s="178">
        <f>U30+W30+Y30+AA30</f>
        <v>3</v>
      </c>
      <c r="AC30" s="134"/>
      <c r="AD30" s="133"/>
      <c r="AE30" s="178"/>
      <c r="AF30" s="134">
        <v>1</v>
      </c>
      <c r="AG30" s="133">
        <f>AF30*12</f>
        <v>12</v>
      </c>
      <c r="AH30" s="133"/>
      <c r="AI30" s="133">
        <f>AH30*5</f>
        <v>0</v>
      </c>
      <c r="AJ30" s="133">
        <v>1</v>
      </c>
      <c r="AK30" s="133">
        <f>AJ30*3</f>
        <v>3</v>
      </c>
      <c r="AL30" s="133"/>
      <c r="AM30" s="133">
        <f>AL30*1</f>
        <v>0</v>
      </c>
      <c r="AN30" s="133">
        <v>1</v>
      </c>
      <c r="AO30" s="133">
        <f>AN30*5</f>
        <v>5</v>
      </c>
      <c r="AP30" s="133"/>
      <c r="AQ30" s="133">
        <f>AP30*5</f>
        <v>0</v>
      </c>
      <c r="AR30" s="133"/>
      <c r="AS30" s="133">
        <f>AR30*1</f>
        <v>0</v>
      </c>
      <c r="AT30" s="133"/>
      <c r="AU30" s="133">
        <f>AT30*0.5</f>
        <v>0</v>
      </c>
      <c r="AV30" s="133"/>
      <c r="AW30" s="133">
        <f>AV30*1</f>
        <v>0</v>
      </c>
      <c r="AX30" s="136">
        <f>IF(AI30+AK30+AM30+AO30+AQ30+AS30+AU30+AW30&gt;10,10,AI30+AK30+AM30+AO30+AQ30+AS30+AU30+AW30)</f>
        <v>8</v>
      </c>
      <c r="AY30" s="179">
        <f>AG30+AX30</f>
        <v>20</v>
      </c>
      <c r="AZ30" s="135">
        <f>S30+AB30+AY30</f>
        <v>127</v>
      </c>
    </row>
    <row r="31" spans="1:52" s="105" customFormat="1" ht="13.5">
      <c r="A31" s="134">
        <v>27</v>
      </c>
      <c r="B31" s="172" t="s">
        <v>240</v>
      </c>
      <c r="C31" s="173">
        <v>22770</v>
      </c>
      <c r="D31" s="174" t="s">
        <v>40</v>
      </c>
      <c r="E31" s="175" t="s">
        <v>28</v>
      </c>
      <c r="F31" s="176" t="s">
        <v>40</v>
      </c>
      <c r="G31" s="134">
        <v>9</v>
      </c>
      <c r="H31" s="133">
        <f>G31*6</f>
        <v>54</v>
      </c>
      <c r="I31" s="133"/>
      <c r="J31" s="133">
        <f>I31*6</f>
        <v>0</v>
      </c>
      <c r="K31" s="133">
        <v>15</v>
      </c>
      <c r="L31" s="133">
        <f>IF(K31&gt;4,K31*2+4,K31*3)</f>
        <v>34</v>
      </c>
      <c r="M31" s="177"/>
      <c r="N31" s="133">
        <f>IF(M31&gt;4,M31*2+4,M31*3)</f>
        <v>0</v>
      </c>
      <c r="O31" s="177">
        <v>5</v>
      </c>
      <c r="P31" s="177">
        <f>O31*2</f>
        <v>10</v>
      </c>
      <c r="Q31" s="177">
        <v>2</v>
      </c>
      <c r="R31" s="177">
        <f>Q31*3</f>
        <v>6</v>
      </c>
      <c r="S31" s="178">
        <f>H31+J31+L31+N31+P31+R31</f>
        <v>104</v>
      </c>
      <c r="T31" s="134"/>
      <c r="U31" s="133">
        <f>IF(T31=0,0,6)</f>
        <v>0</v>
      </c>
      <c r="V31" s="133"/>
      <c r="W31" s="133">
        <f>V31*4</f>
        <v>0</v>
      </c>
      <c r="X31" s="133"/>
      <c r="Y31" s="133">
        <f>X31*3</f>
        <v>0</v>
      </c>
      <c r="Z31" s="133"/>
      <c r="AA31" s="133">
        <f>IF(Z31=0,0,6)</f>
        <v>0</v>
      </c>
      <c r="AB31" s="178">
        <f>U31+W31+Y31+AA31</f>
        <v>0</v>
      </c>
      <c r="AC31" s="134"/>
      <c r="AD31" s="133"/>
      <c r="AE31" s="178"/>
      <c r="AF31" s="134">
        <v>1</v>
      </c>
      <c r="AG31" s="133">
        <f>AF31*12</f>
        <v>12</v>
      </c>
      <c r="AH31" s="133"/>
      <c r="AI31" s="133">
        <f>AH31*5</f>
        <v>0</v>
      </c>
      <c r="AJ31" s="133">
        <v>2</v>
      </c>
      <c r="AK31" s="133">
        <f>AJ31*3</f>
        <v>6</v>
      </c>
      <c r="AL31" s="133"/>
      <c r="AM31" s="133">
        <f>AL31*1</f>
        <v>0</v>
      </c>
      <c r="AN31" s="133">
        <v>1</v>
      </c>
      <c r="AO31" s="133">
        <f>AN31*5</f>
        <v>5</v>
      </c>
      <c r="AP31" s="133"/>
      <c r="AQ31" s="133">
        <f>AP31*5</f>
        <v>0</v>
      </c>
      <c r="AR31" s="133"/>
      <c r="AS31" s="133">
        <f>AR31*1</f>
        <v>0</v>
      </c>
      <c r="AT31" s="133"/>
      <c r="AU31" s="133">
        <f>AT31*0.5</f>
        <v>0</v>
      </c>
      <c r="AV31" s="133"/>
      <c r="AW31" s="133">
        <f>AV31*1</f>
        <v>0</v>
      </c>
      <c r="AX31" s="136">
        <f>IF(AI31+AK31+AM31+AO31+AQ31+AS31+AU31+AW31&gt;10,10,AI31+AK31+AM31+AO31+AQ31+AS31+AU31+AW31)</f>
        <v>10</v>
      </c>
      <c r="AY31" s="179">
        <f>AG31+AX31</f>
        <v>22</v>
      </c>
      <c r="AZ31" s="135">
        <f>S31+AB31+AY31</f>
        <v>126</v>
      </c>
    </row>
    <row r="32" spans="1:52" s="105" customFormat="1" ht="13.5">
      <c r="A32" s="134">
        <v>28</v>
      </c>
      <c r="B32" s="172" t="s">
        <v>310</v>
      </c>
      <c r="C32" s="173">
        <v>23194</v>
      </c>
      <c r="D32" s="174" t="s">
        <v>40</v>
      </c>
      <c r="E32" s="175" t="s">
        <v>28</v>
      </c>
      <c r="F32" s="176" t="s">
        <v>40</v>
      </c>
      <c r="G32" s="134">
        <v>11</v>
      </c>
      <c r="H32" s="133">
        <f>G32*6</f>
        <v>66</v>
      </c>
      <c r="I32" s="133"/>
      <c r="J32" s="133">
        <f>I32*6</f>
        <v>0</v>
      </c>
      <c r="K32" s="133">
        <v>12</v>
      </c>
      <c r="L32" s="133">
        <f>IF(K32&gt;4,K32*2+4,K32*3)</f>
        <v>28</v>
      </c>
      <c r="M32" s="177"/>
      <c r="N32" s="133">
        <f>IF(M32&gt;4,M32*2+4,M32*3)</f>
        <v>0</v>
      </c>
      <c r="O32" s="177">
        <v>5</v>
      </c>
      <c r="P32" s="177">
        <f>O32*2</f>
        <v>10</v>
      </c>
      <c r="Q32" s="177">
        <v>2</v>
      </c>
      <c r="R32" s="177">
        <f>Q32*3</f>
        <v>6</v>
      </c>
      <c r="S32" s="178">
        <f>H32+J32+L32+N32+P32+R32</f>
        <v>110</v>
      </c>
      <c r="T32" s="134"/>
      <c r="U32" s="133">
        <f>IF(T32=0,0,6)</f>
        <v>0</v>
      </c>
      <c r="V32" s="133"/>
      <c r="W32" s="133">
        <f>V32*4</f>
        <v>0</v>
      </c>
      <c r="X32" s="133">
        <v>1</v>
      </c>
      <c r="Y32" s="133">
        <f>X32*3</f>
        <v>3</v>
      </c>
      <c r="Z32" s="133"/>
      <c r="AA32" s="133">
        <f>IF(Z32=0,0,6)</f>
        <v>0</v>
      </c>
      <c r="AB32" s="178">
        <f>U32+W32+Y32+AA32</f>
        <v>3</v>
      </c>
      <c r="AC32" s="134"/>
      <c r="AD32" s="133"/>
      <c r="AE32" s="178"/>
      <c r="AF32" s="134">
        <v>1</v>
      </c>
      <c r="AG32" s="133">
        <f>AF32*12</f>
        <v>12</v>
      </c>
      <c r="AH32" s="133"/>
      <c r="AI32" s="133">
        <f>AH32*5</f>
        <v>0</v>
      </c>
      <c r="AJ32" s="133"/>
      <c r="AK32" s="133">
        <f>AJ32*3</f>
        <v>0</v>
      </c>
      <c r="AL32" s="133"/>
      <c r="AM32" s="133">
        <f>AL32*1</f>
        <v>0</v>
      </c>
      <c r="AN32" s="133"/>
      <c r="AO32" s="133">
        <f>AN32*5</f>
        <v>0</v>
      </c>
      <c r="AP32" s="133"/>
      <c r="AQ32" s="133">
        <f>AP32*5</f>
        <v>0</v>
      </c>
      <c r="AR32" s="133"/>
      <c r="AS32" s="133">
        <f>AR32*1</f>
        <v>0</v>
      </c>
      <c r="AT32" s="133"/>
      <c r="AU32" s="133">
        <f>AT32*0.5</f>
        <v>0</v>
      </c>
      <c r="AV32" s="133"/>
      <c r="AW32" s="133">
        <f>AV32*1</f>
        <v>0</v>
      </c>
      <c r="AX32" s="136">
        <f>IF(AI32+AK32+AM32+AO32+AQ32+AS32+AU32+AW32&gt;10,10,AI32+AK32+AM32+AO32+AQ32+AS32+AU32+AW32)</f>
        <v>0</v>
      </c>
      <c r="AY32" s="179">
        <f>AG32+AX32</f>
        <v>12</v>
      </c>
      <c r="AZ32" s="135">
        <f>S32+AB32+AY32</f>
        <v>125</v>
      </c>
    </row>
    <row r="33" spans="1:52" s="105" customFormat="1" ht="13.5">
      <c r="A33" s="134">
        <v>29</v>
      </c>
      <c r="B33" s="172" t="s">
        <v>249</v>
      </c>
      <c r="C33" s="173">
        <v>20440</v>
      </c>
      <c r="D33" s="174" t="s">
        <v>40</v>
      </c>
      <c r="E33" s="175" t="s">
        <v>28</v>
      </c>
      <c r="F33" s="176" t="s">
        <v>40</v>
      </c>
      <c r="G33" s="134">
        <v>10</v>
      </c>
      <c r="H33" s="133">
        <f>G33*6</f>
        <v>60</v>
      </c>
      <c r="I33" s="133"/>
      <c r="J33" s="133">
        <f>I33*6</f>
        <v>0</v>
      </c>
      <c r="K33" s="133">
        <v>16</v>
      </c>
      <c r="L33" s="133">
        <f>IF(K33&gt;4,K33*2+4,K33*3)</f>
        <v>36</v>
      </c>
      <c r="M33" s="177"/>
      <c r="N33" s="133">
        <f>IF(M33&gt;4,M33*2+4,M33*3)</f>
        <v>0</v>
      </c>
      <c r="O33" s="177">
        <v>5</v>
      </c>
      <c r="P33" s="177">
        <f>O33*2</f>
        <v>10</v>
      </c>
      <c r="Q33" s="177">
        <v>2</v>
      </c>
      <c r="R33" s="177">
        <f>Q33*3</f>
        <v>6</v>
      </c>
      <c r="S33" s="178">
        <f>H33+J33+L33+N33+P33+R33</f>
        <v>112</v>
      </c>
      <c r="T33" s="134"/>
      <c r="U33" s="133">
        <f>IF(T33=0,0,6)</f>
        <v>0</v>
      </c>
      <c r="V33" s="133"/>
      <c r="W33" s="133">
        <f>V33*4</f>
        <v>0</v>
      </c>
      <c r="X33" s="133"/>
      <c r="Y33" s="133">
        <f>X33*3</f>
        <v>0</v>
      </c>
      <c r="Z33" s="133"/>
      <c r="AA33" s="133">
        <f>IF(Z33=0,0,6)</f>
        <v>0</v>
      </c>
      <c r="AB33" s="178">
        <f>U33+W33+Y33+AA33</f>
        <v>0</v>
      </c>
      <c r="AC33" s="134"/>
      <c r="AD33" s="133"/>
      <c r="AE33" s="178"/>
      <c r="AF33" s="134">
        <v>1</v>
      </c>
      <c r="AG33" s="133">
        <f>AF33*12</f>
        <v>12</v>
      </c>
      <c r="AH33" s="133"/>
      <c r="AI33" s="133">
        <f>AH33*5</f>
        <v>0</v>
      </c>
      <c r="AJ33" s="133"/>
      <c r="AK33" s="133">
        <f>AJ33*3</f>
        <v>0</v>
      </c>
      <c r="AL33" s="133"/>
      <c r="AM33" s="133">
        <f>AL33*1</f>
        <v>0</v>
      </c>
      <c r="AN33" s="133"/>
      <c r="AO33" s="133">
        <f>AN33*5</f>
        <v>0</v>
      </c>
      <c r="AP33" s="133"/>
      <c r="AQ33" s="133">
        <f>AP33*5</f>
        <v>0</v>
      </c>
      <c r="AR33" s="133"/>
      <c r="AS33" s="133">
        <f>AR33*1</f>
        <v>0</v>
      </c>
      <c r="AT33" s="133"/>
      <c r="AU33" s="133">
        <f>AT33*0.5</f>
        <v>0</v>
      </c>
      <c r="AV33" s="133"/>
      <c r="AW33" s="133">
        <f>AV33*1</f>
        <v>0</v>
      </c>
      <c r="AX33" s="136">
        <f>IF(AI33+AK33+AM33+AO33+AQ33+AS33+AU33+AW33&gt;10,10,AI33+AK33+AM33+AO33+AQ33+AS33+AU33+AW33)</f>
        <v>0</v>
      </c>
      <c r="AY33" s="179">
        <f>AG33+AX33</f>
        <v>12</v>
      </c>
      <c r="AZ33" s="135">
        <f>S33+AB33+AY33</f>
        <v>124</v>
      </c>
    </row>
    <row r="34" spans="1:52" s="105" customFormat="1" ht="13.5">
      <c r="A34" s="134">
        <v>30</v>
      </c>
      <c r="B34" s="172" t="s">
        <v>298</v>
      </c>
      <c r="C34" s="173">
        <v>23558</v>
      </c>
      <c r="D34" s="174" t="s">
        <v>40</v>
      </c>
      <c r="E34" s="175" t="s">
        <v>28</v>
      </c>
      <c r="F34" s="176" t="s">
        <v>40</v>
      </c>
      <c r="G34" s="134">
        <v>10</v>
      </c>
      <c r="H34" s="133">
        <f>G34*6</f>
        <v>60</v>
      </c>
      <c r="I34" s="133"/>
      <c r="J34" s="133">
        <f>I34*6</f>
        <v>0</v>
      </c>
      <c r="K34" s="133">
        <v>16</v>
      </c>
      <c r="L34" s="133">
        <f>IF(K34&gt;4,K34*2+4,K34*3)</f>
        <v>36</v>
      </c>
      <c r="M34" s="177"/>
      <c r="N34" s="133">
        <f>IF(M34&gt;4,M34*2+4,M34*3)</f>
        <v>0</v>
      </c>
      <c r="O34" s="177">
        <v>5</v>
      </c>
      <c r="P34" s="177">
        <f>O34*2</f>
        <v>10</v>
      </c>
      <c r="Q34" s="177">
        <v>2</v>
      </c>
      <c r="R34" s="177">
        <f>Q34*3</f>
        <v>6</v>
      </c>
      <c r="S34" s="178">
        <f>H34+J34+L34+N34+P34+R34</f>
        <v>112</v>
      </c>
      <c r="T34" s="134"/>
      <c r="U34" s="133">
        <f>IF(T34=0,0,6)</f>
        <v>0</v>
      </c>
      <c r="V34" s="133"/>
      <c r="W34" s="133">
        <f>V34*4</f>
        <v>0</v>
      </c>
      <c r="X34" s="133"/>
      <c r="Y34" s="133">
        <f>X34*3</f>
        <v>0</v>
      </c>
      <c r="Z34" s="133"/>
      <c r="AA34" s="133">
        <f>IF(Z34=0,0,6)</f>
        <v>0</v>
      </c>
      <c r="AB34" s="178">
        <f>U34+W34+Y34+AA34</f>
        <v>0</v>
      </c>
      <c r="AC34" s="134"/>
      <c r="AD34" s="133"/>
      <c r="AE34" s="178"/>
      <c r="AF34" s="134">
        <v>1</v>
      </c>
      <c r="AG34" s="133">
        <f>AF34*12</f>
        <v>12</v>
      </c>
      <c r="AH34" s="133"/>
      <c r="AI34" s="133">
        <f>AH34*5</f>
        <v>0</v>
      </c>
      <c r="AJ34" s="133"/>
      <c r="AK34" s="133">
        <f>AJ34*3</f>
        <v>0</v>
      </c>
      <c r="AL34" s="133"/>
      <c r="AM34" s="133">
        <f>AL34*1</f>
        <v>0</v>
      </c>
      <c r="AN34" s="133"/>
      <c r="AO34" s="133">
        <f>AN34*5</f>
        <v>0</v>
      </c>
      <c r="AP34" s="133"/>
      <c r="AQ34" s="133">
        <f>AP34*5</f>
        <v>0</v>
      </c>
      <c r="AR34" s="133"/>
      <c r="AS34" s="133">
        <f>AR34*1</f>
        <v>0</v>
      </c>
      <c r="AT34" s="133"/>
      <c r="AU34" s="133">
        <f>AT34*0.5</f>
        <v>0</v>
      </c>
      <c r="AV34" s="133"/>
      <c r="AW34" s="133">
        <f>AV34*1</f>
        <v>0</v>
      </c>
      <c r="AX34" s="136">
        <f>IF(AI34+AK34+AM34+AO34+AQ34+AS34+AU34+AW34&gt;10,10,AI34+AK34+AM34+AO34+AQ34+AS34+AU34+AW34)</f>
        <v>0</v>
      </c>
      <c r="AY34" s="179">
        <f>AG34+AX34</f>
        <v>12</v>
      </c>
      <c r="AZ34" s="135">
        <f>S34+AB34+AY34</f>
        <v>124</v>
      </c>
    </row>
    <row r="35" spans="1:52" s="105" customFormat="1" ht="13.5">
      <c r="A35" s="134">
        <v>31</v>
      </c>
      <c r="B35" s="172" t="s">
        <v>303</v>
      </c>
      <c r="C35" s="173">
        <v>24741</v>
      </c>
      <c r="D35" s="174" t="s">
        <v>40</v>
      </c>
      <c r="E35" s="175" t="s">
        <v>28</v>
      </c>
      <c r="F35" s="176" t="s">
        <v>40</v>
      </c>
      <c r="G35" s="134">
        <v>9</v>
      </c>
      <c r="H35" s="133">
        <f>G35*6</f>
        <v>54</v>
      </c>
      <c r="I35" s="133"/>
      <c r="J35" s="133">
        <f>I35*6</f>
        <v>0</v>
      </c>
      <c r="K35" s="133">
        <v>16</v>
      </c>
      <c r="L35" s="133">
        <f>IF(K35&gt;4,K35*2+4,K35*3)</f>
        <v>36</v>
      </c>
      <c r="M35" s="177"/>
      <c r="N35" s="133">
        <f>IF(M35&gt;4,M35*2+4,M35*3)</f>
        <v>0</v>
      </c>
      <c r="O35" s="177">
        <v>5</v>
      </c>
      <c r="P35" s="177">
        <f>O35*2</f>
        <v>10</v>
      </c>
      <c r="Q35" s="177">
        <v>2</v>
      </c>
      <c r="R35" s="177">
        <f>Q35*3</f>
        <v>6</v>
      </c>
      <c r="S35" s="178">
        <f>H35+J35+L35+N35+P35+R35</f>
        <v>106</v>
      </c>
      <c r="T35" s="134"/>
      <c r="U35" s="133">
        <f>IF(T35=0,0,6)</f>
        <v>0</v>
      </c>
      <c r="V35" s="133"/>
      <c r="W35" s="133">
        <f>V35*4</f>
        <v>0</v>
      </c>
      <c r="X35" s="133"/>
      <c r="Y35" s="133">
        <f>X35*3</f>
        <v>0</v>
      </c>
      <c r="Z35" s="133"/>
      <c r="AA35" s="133">
        <f>IF(Z35=0,0,6)</f>
        <v>0</v>
      </c>
      <c r="AB35" s="178">
        <f>U35+W35+Y35+AA35</f>
        <v>0</v>
      </c>
      <c r="AC35" s="134"/>
      <c r="AD35" s="133"/>
      <c r="AE35" s="178"/>
      <c r="AF35" s="134">
        <v>1</v>
      </c>
      <c r="AG35" s="133">
        <f>AF35*12</f>
        <v>12</v>
      </c>
      <c r="AH35" s="133"/>
      <c r="AI35" s="133">
        <f>AH35*5</f>
        <v>0</v>
      </c>
      <c r="AJ35" s="133">
        <v>2</v>
      </c>
      <c r="AK35" s="133">
        <f>AJ35*3</f>
        <v>6</v>
      </c>
      <c r="AL35" s="133"/>
      <c r="AM35" s="133">
        <f>AL35*1</f>
        <v>0</v>
      </c>
      <c r="AN35" s="133"/>
      <c r="AO35" s="133">
        <f>AN35*5</f>
        <v>0</v>
      </c>
      <c r="AP35" s="133"/>
      <c r="AQ35" s="133">
        <f>AP35*5</f>
        <v>0</v>
      </c>
      <c r="AR35" s="133"/>
      <c r="AS35" s="133">
        <f>AR35*1</f>
        <v>0</v>
      </c>
      <c r="AT35" s="133"/>
      <c r="AU35" s="133">
        <f>AT35*0.5</f>
        <v>0</v>
      </c>
      <c r="AV35" s="133"/>
      <c r="AW35" s="133">
        <f>AV35*1</f>
        <v>0</v>
      </c>
      <c r="AX35" s="136">
        <f>IF(AI35+AK35+AM35+AO35+AQ35+AS35+AU35+AW35&gt;10,10,AI35+AK35+AM35+AO35+AQ35+AS35+AU35+AW35)</f>
        <v>6</v>
      </c>
      <c r="AY35" s="179">
        <f>AG35+AX35</f>
        <v>18</v>
      </c>
      <c r="AZ35" s="135">
        <f>S35+AB35+AY35</f>
        <v>124</v>
      </c>
    </row>
    <row r="36" spans="1:52" s="105" customFormat="1" ht="13.5">
      <c r="A36" s="134">
        <v>32</v>
      </c>
      <c r="B36" s="172" t="s">
        <v>376</v>
      </c>
      <c r="C36" s="173">
        <v>21651</v>
      </c>
      <c r="D36" s="174" t="s">
        <v>40</v>
      </c>
      <c r="E36" s="175" t="s">
        <v>28</v>
      </c>
      <c r="F36" s="176" t="s">
        <v>40</v>
      </c>
      <c r="G36" s="134">
        <v>9</v>
      </c>
      <c r="H36" s="133">
        <f>G36*6</f>
        <v>54</v>
      </c>
      <c r="I36" s="133"/>
      <c r="J36" s="133">
        <f>I36*6</f>
        <v>0</v>
      </c>
      <c r="K36" s="133">
        <v>16</v>
      </c>
      <c r="L36" s="133">
        <f>IF(K36&gt;4,K36*2+4,K36*3)</f>
        <v>36</v>
      </c>
      <c r="M36" s="177"/>
      <c r="N36" s="133">
        <f>IF(M36&gt;4,M36*2+4,M36*3)</f>
        <v>0</v>
      </c>
      <c r="O36" s="177">
        <v>5</v>
      </c>
      <c r="P36" s="177">
        <f>O36*2</f>
        <v>10</v>
      </c>
      <c r="Q36" s="177">
        <v>2</v>
      </c>
      <c r="R36" s="177">
        <f>Q36*3</f>
        <v>6</v>
      </c>
      <c r="S36" s="178">
        <f>H36+J36+L36+N36+P36+R36</f>
        <v>106</v>
      </c>
      <c r="T36" s="134"/>
      <c r="U36" s="133">
        <f>IF(T36=0,0,6)</f>
        <v>0</v>
      </c>
      <c r="V36" s="133"/>
      <c r="W36" s="133">
        <f>V36*4</f>
        <v>0</v>
      </c>
      <c r="X36" s="133">
        <v>1</v>
      </c>
      <c r="Y36" s="133">
        <f>X36*3</f>
        <v>3</v>
      </c>
      <c r="Z36" s="133"/>
      <c r="AA36" s="133">
        <f>IF(Z36=0,0,6)</f>
        <v>0</v>
      </c>
      <c r="AB36" s="178">
        <f>U36+W36+Y36+AA36</f>
        <v>3</v>
      </c>
      <c r="AC36" s="134"/>
      <c r="AD36" s="133"/>
      <c r="AE36" s="178"/>
      <c r="AF36" s="134">
        <v>1</v>
      </c>
      <c r="AG36" s="133">
        <f>AF36*12</f>
        <v>12</v>
      </c>
      <c r="AH36" s="133"/>
      <c r="AI36" s="133">
        <f>AH36*5</f>
        <v>0</v>
      </c>
      <c r="AJ36" s="133"/>
      <c r="AK36" s="133">
        <f>AJ36*3</f>
        <v>0</v>
      </c>
      <c r="AL36" s="133">
        <v>1</v>
      </c>
      <c r="AM36" s="133">
        <f>AL36*1</f>
        <v>1</v>
      </c>
      <c r="AN36" s="133"/>
      <c r="AO36" s="133">
        <f>AN36*5</f>
        <v>0</v>
      </c>
      <c r="AP36" s="133"/>
      <c r="AQ36" s="133">
        <f>AP36*5</f>
        <v>0</v>
      </c>
      <c r="AR36" s="133"/>
      <c r="AS36" s="133">
        <f>AR36*1</f>
        <v>0</v>
      </c>
      <c r="AT36" s="133"/>
      <c r="AU36" s="133">
        <f>AT36*0.5</f>
        <v>0</v>
      </c>
      <c r="AV36" s="133"/>
      <c r="AW36" s="133">
        <f>AV36*1</f>
        <v>0</v>
      </c>
      <c r="AX36" s="136">
        <f>IF(AI36+AK36+AM36+AO36+AQ36+AS36+AU36+AW36&gt;10,10,AI36+AK36+AM36+AO36+AQ36+AS36+AU36+AW36)</f>
        <v>1</v>
      </c>
      <c r="AY36" s="179">
        <f>AG36+AX36</f>
        <v>13</v>
      </c>
      <c r="AZ36" s="135">
        <f>S36+AB36+AY36</f>
        <v>122</v>
      </c>
    </row>
    <row r="37" spans="1:52" s="105" customFormat="1" ht="13.5">
      <c r="A37" s="134">
        <v>33</v>
      </c>
      <c r="B37" s="172" t="s">
        <v>309</v>
      </c>
      <c r="C37" s="173">
        <v>22857</v>
      </c>
      <c r="D37" s="174" t="s">
        <v>40</v>
      </c>
      <c r="E37" s="175" t="s">
        <v>28</v>
      </c>
      <c r="F37" s="176" t="s">
        <v>40</v>
      </c>
      <c r="G37" s="134">
        <v>9</v>
      </c>
      <c r="H37" s="133">
        <f>G37*6</f>
        <v>54</v>
      </c>
      <c r="I37" s="133"/>
      <c r="J37" s="133">
        <f>I37*6</f>
        <v>0</v>
      </c>
      <c r="K37" s="133">
        <v>15</v>
      </c>
      <c r="L37" s="133">
        <f>IF(K37&gt;4,K37*2+4,K37*3)</f>
        <v>34</v>
      </c>
      <c r="M37" s="177"/>
      <c r="N37" s="133">
        <f>IF(M37&gt;4,M37*2+4,M37*3)</f>
        <v>0</v>
      </c>
      <c r="O37" s="177">
        <v>5</v>
      </c>
      <c r="P37" s="177">
        <f>O37*2</f>
        <v>10</v>
      </c>
      <c r="Q37" s="177">
        <v>2</v>
      </c>
      <c r="R37" s="177">
        <f>Q37*3</f>
        <v>6</v>
      </c>
      <c r="S37" s="178">
        <f>H37+J37+L37+N37+P37+R37</f>
        <v>104</v>
      </c>
      <c r="T37" s="134"/>
      <c r="U37" s="133">
        <f>IF(T37=0,0,6)</f>
        <v>0</v>
      </c>
      <c r="V37" s="133"/>
      <c r="W37" s="133">
        <f>V37*4</f>
        <v>0</v>
      </c>
      <c r="X37" s="133"/>
      <c r="Y37" s="133">
        <f>X37*3</f>
        <v>0</v>
      </c>
      <c r="Z37" s="133"/>
      <c r="AA37" s="133">
        <f>IF(Z37=0,0,6)</f>
        <v>0</v>
      </c>
      <c r="AB37" s="178">
        <f>U37+W37+Y37+AA37</f>
        <v>0</v>
      </c>
      <c r="AC37" s="134"/>
      <c r="AD37" s="133"/>
      <c r="AE37" s="178"/>
      <c r="AF37" s="134">
        <v>1</v>
      </c>
      <c r="AG37" s="133">
        <f>AF37*12</f>
        <v>12</v>
      </c>
      <c r="AH37" s="133"/>
      <c r="AI37" s="133">
        <f>AH37*5</f>
        <v>0</v>
      </c>
      <c r="AJ37" s="133">
        <v>2</v>
      </c>
      <c r="AK37" s="133">
        <f>AJ37*3</f>
        <v>6</v>
      </c>
      <c r="AL37" s="133"/>
      <c r="AM37" s="133">
        <f>AL37*1</f>
        <v>0</v>
      </c>
      <c r="AN37" s="133"/>
      <c r="AO37" s="133">
        <f>AN37*5</f>
        <v>0</v>
      </c>
      <c r="AP37" s="133"/>
      <c r="AQ37" s="133">
        <f>AP37*5</f>
        <v>0</v>
      </c>
      <c r="AR37" s="133"/>
      <c r="AS37" s="133">
        <f>AR37*1</f>
        <v>0</v>
      </c>
      <c r="AT37" s="133"/>
      <c r="AU37" s="133">
        <f>AT37*0.5</f>
        <v>0</v>
      </c>
      <c r="AV37" s="133"/>
      <c r="AW37" s="133">
        <f>AV37*1</f>
        <v>0</v>
      </c>
      <c r="AX37" s="136">
        <f>IF(AI37+AK37+AM37+AO37+AQ37+AS37+AU37+AW37&gt;10,10,AI37+AK37+AM37+AO37+AQ37+AS37+AU37+AW37)</f>
        <v>6</v>
      </c>
      <c r="AY37" s="179">
        <f>AG37+AX37</f>
        <v>18</v>
      </c>
      <c r="AZ37" s="135">
        <f>S37+AB37+AY37</f>
        <v>122</v>
      </c>
    </row>
    <row r="38" spans="1:52" s="105" customFormat="1" ht="13.5">
      <c r="A38" s="134">
        <v>34</v>
      </c>
      <c r="B38" s="172" t="s">
        <v>252</v>
      </c>
      <c r="C38" s="173">
        <v>24428</v>
      </c>
      <c r="D38" s="174" t="s">
        <v>40</v>
      </c>
      <c r="E38" s="175" t="s">
        <v>28</v>
      </c>
      <c r="F38" s="176" t="s">
        <v>40</v>
      </c>
      <c r="G38" s="134">
        <v>11</v>
      </c>
      <c r="H38" s="133">
        <f>G38*6</f>
        <v>66</v>
      </c>
      <c r="I38" s="133"/>
      <c r="J38" s="133">
        <f>I38*6</f>
        <v>0</v>
      </c>
      <c r="K38" s="133">
        <v>8</v>
      </c>
      <c r="L38" s="133">
        <f>IF(K38&gt;4,K38*2+4,K38*3)</f>
        <v>20</v>
      </c>
      <c r="M38" s="177"/>
      <c r="N38" s="133">
        <f>IF(M38&gt;4,M38*2+4,M38*3)</f>
        <v>0</v>
      </c>
      <c r="O38" s="177">
        <v>5</v>
      </c>
      <c r="P38" s="177">
        <f>O38*2</f>
        <v>10</v>
      </c>
      <c r="Q38" s="177">
        <v>2</v>
      </c>
      <c r="R38" s="177">
        <f>Q38*3</f>
        <v>6</v>
      </c>
      <c r="S38" s="178">
        <f>H38+J38+L38+N38+P38+R38</f>
        <v>102</v>
      </c>
      <c r="T38" s="134"/>
      <c r="U38" s="133">
        <f>IF(T38=0,0,6)</f>
        <v>0</v>
      </c>
      <c r="V38" s="133"/>
      <c r="W38" s="133">
        <f>V38*4</f>
        <v>0</v>
      </c>
      <c r="X38" s="133">
        <v>1</v>
      </c>
      <c r="Y38" s="133">
        <f>X38*3</f>
        <v>3</v>
      </c>
      <c r="Z38" s="133"/>
      <c r="AA38" s="133">
        <f>IF(Z38=0,0,6)</f>
        <v>0</v>
      </c>
      <c r="AB38" s="178">
        <f>U38+W38+Y38+AA38</f>
        <v>3</v>
      </c>
      <c r="AC38" s="134"/>
      <c r="AD38" s="133"/>
      <c r="AE38" s="178"/>
      <c r="AF38" s="134">
        <v>1</v>
      </c>
      <c r="AG38" s="133">
        <f>AF38*12</f>
        <v>12</v>
      </c>
      <c r="AH38" s="133"/>
      <c r="AI38" s="133">
        <f>AH38*5</f>
        <v>0</v>
      </c>
      <c r="AJ38" s="133">
        <v>1</v>
      </c>
      <c r="AK38" s="133">
        <f>AJ38*3</f>
        <v>3</v>
      </c>
      <c r="AL38" s="133"/>
      <c r="AM38" s="133">
        <f>AL38*1</f>
        <v>0</v>
      </c>
      <c r="AN38" s="133"/>
      <c r="AO38" s="133">
        <f>AN38*5</f>
        <v>0</v>
      </c>
      <c r="AP38" s="133"/>
      <c r="AQ38" s="133">
        <f>AP38*5</f>
        <v>0</v>
      </c>
      <c r="AR38" s="133">
        <v>1</v>
      </c>
      <c r="AS38" s="133">
        <f>AR38*1</f>
        <v>1</v>
      </c>
      <c r="AT38" s="133"/>
      <c r="AU38" s="133">
        <f>AT38*0.5</f>
        <v>0</v>
      </c>
      <c r="AV38" s="133"/>
      <c r="AW38" s="133">
        <f>AV38*1</f>
        <v>0</v>
      </c>
      <c r="AX38" s="136">
        <f>IF(AI38+AK38+AM38+AO38+AQ38+AS38+AU38+AW38&gt;10,10,AI38+AK38+AM38+AO38+AQ38+AS38+AU38+AW38)</f>
        <v>4</v>
      </c>
      <c r="AY38" s="179">
        <f>AG38+AX38</f>
        <v>16</v>
      </c>
      <c r="AZ38" s="135">
        <f>S38+AB38+AY38</f>
        <v>121</v>
      </c>
    </row>
    <row r="39" spans="1:52" s="105" customFormat="1" ht="13.5">
      <c r="A39" s="134">
        <v>35</v>
      </c>
      <c r="B39" s="172" t="s">
        <v>256</v>
      </c>
      <c r="C39" s="173">
        <v>22108</v>
      </c>
      <c r="D39" s="174" t="s">
        <v>257</v>
      </c>
      <c r="E39" s="175" t="s">
        <v>28</v>
      </c>
      <c r="F39" s="176" t="s">
        <v>40</v>
      </c>
      <c r="G39" s="134">
        <v>11</v>
      </c>
      <c r="H39" s="133">
        <f>G39*6</f>
        <v>66</v>
      </c>
      <c r="I39" s="133"/>
      <c r="J39" s="133">
        <f>I39*6</f>
        <v>0</v>
      </c>
      <c r="K39" s="133">
        <v>11</v>
      </c>
      <c r="L39" s="133">
        <f>IF(K39&gt;4,K39*2+4,K39*3)</f>
        <v>26</v>
      </c>
      <c r="M39" s="177"/>
      <c r="N39" s="133">
        <f>IF(M39&gt;4,M39*2+4,M39*3)</f>
        <v>0</v>
      </c>
      <c r="O39" s="177">
        <v>5</v>
      </c>
      <c r="P39" s="177">
        <f>O39*2</f>
        <v>10</v>
      </c>
      <c r="Q39" s="177">
        <v>2</v>
      </c>
      <c r="R39" s="177">
        <f>Q39*3</f>
        <v>6</v>
      </c>
      <c r="S39" s="178">
        <f>H39+J39+L39+N39+P39+R39</f>
        <v>108</v>
      </c>
      <c r="T39" s="134"/>
      <c r="U39" s="133">
        <f>IF(T39=0,0,6)</f>
        <v>0</v>
      </c>
      <c r="V39" s="133"/>
      <c r="W39" s="133">
        <f>V39*4</f>
        <v>0</v>
      </c>
      <c r="X39" s="133"/>
      <c r="Y39" s="133">
        <f>X39*3</f>
        <v>0</v>
      </c>
      <c r="Z39" s="133"/>
      <c r="AA39" s="133">
        <f>IF(Z39=0,0,6)</f>
        <v>0</v>
      </c>
      <c r="AB39" s="178">
        <f>U39+W39+Y39+AA39</f>
        <v>0</v>
      </c>
      <c r="AC39" s="134"/>
      <c r="AD39" s="133"/>
      <c r="AE39" s="178"/>
      <c r="AF39" s="134">
        <v>1</v>
      </c>
      <c r="AG39" s="133">
        <f>AF39*12</f>
        <v>12</v>
      </c>
      <c r="AH39" s="133"/>
      <c r="AI39" s="133">
        <f>AH39*5</f>
        <v>0</v>
      </c>
      <c r="AJ39" s="133"/>
      <c r="AK39" s="133">
        <f>AJ39*3</f>
        <v>0</v>
      </c>
      <c r="AL39" s="133"/>
      <c r="AM39" s="133">
        <f>AL39*1</f>
        <v>0</v>
      </c>
      <c r="AN39" s="133"/>
      <c r="AO39" s="133">
        <f>AN39*5</f>
        <v>0</v>
      </c>
      <c r="AP39" s="133"/>
      <c r="AQ39" s="133">
        <f>AP39*5</f>
        <v>0</v>
      </c>
      <c r="AR39" s="133"/>
      <c r="AS39" s="133">
        <f>AR39*1</f>
        <v>0</v>
      </c>
      <c r="AT39" s="133"/>
      <c r="AU39" s="133">
        <f>AT39*0.5</f>
        <v>0</v>
      </c>
      <c r="AV39" s="133"/>
      <c r="AW39" s="133">
        <f>AV39*1</f>
        <v>0</v>
      </c>
      <c r="AX39" s="136">
        <f>IF(AI39+AK39+AM39+AO39+AQ39+AS39+AU39+AW39&gt;10,10,AI39+AK39+AM39+AO39+AQ39+AS39+AU39+AW39)</f>
        <v>0</v>
      </c>
      <c r="AY39" s="179">
        <f>AG39+AX39</f>
        <v>12</v>
      </c>
      <c r="AZ39" s="135">
        <f>S39+AB39+AY39</f>
        <v>120</v>
      </c>
    </row>
    <row r="40" spans="1:52" s="105" customFormat="1" ht="13.5">
      <c r="A40" s="134">
        <v>36</v>
      </c>
      <c r="B40" s="172" t="s">
        <v>302</v>
      </c>
      <c r="C40" s="173">
        <v>23561</v>
      </c>
      <c r="D40" s="174" t="s">
        <v>40</v>
      </c>
      <c r="E40" s="175" t="s">
        <v>28</v>
      </c>
      <c r="F40" s="176" t="s">
        <v>40</v>
      </c>
      <c r="G40" s="134">
        <v>11</v>
      </c>
      <c r="H40" s="133">
        <f>G40*6</f>
        <v>66</v>
      </c>
      <c r="I40" s="133"/>
      <c r="J40" s="133">
        <f>I40*6</f>
        <v>0</v>
      </c>
      <c r="K40" s="133">
        <v>10</v>
      </c>
      <c r="L40" s="133">
        <f>IF(K40&gt;4,K40*2+4,K40*3)</f>
        <v>24</v>
      </c>
      <c r="M40" s="177"/>
      <c r="N40" s="133">
        <f>IF(M40&gt;4,M40*2+4,M40*3)</f>
        <v>0</v>
      </c>
      <c r="O40" s="177">
        <v>5</v>
      </c>
      <c r="P40" s="177">
        <f>O40*2</f>
        <v>10</v>
      </c>
      <c r="Q40" s="177">
        <v>2</v>
      </c>
      <c r="R40" s="177">
        <f>Q40*3</f>
        <v>6</v>
      </c>
      <c r="S40" s="178">
        <f>H40+J40+L40+N40+P40+R40</f>
        <v>106</v>
      </c>
      <c r="T40" s="134"/>
      <c r="U40" s="133">
        <f>IF(T40=0,0,6)</f>
        <v>0</v>
      </c>
      <c r="V40" s="133"/>
      <c r="W40" s="133">
        <f>V40*4</f>
        <v>0</v>
      </c>
      <c r="X40" s="133"/>
      <c r="Y40" s="133">
        <f>X40*3</f>
        <v>0</v>
      </c>
      <c r="Z40" s="133"/>
      <c r="AA40" s="133">
        <f>IF(Z40=0,0,6)</f>
        <v>0</v>
      </c>
      <c r="AB40" s="178">
        <f>U40+W40+Y40+AA40</f>
        <v>0</v>
      </c>
      <c r="AC40" s="134"/>
      <c r="AD40" s="133"/>
      <c r="AE40" s="178"/>
      <c r="AF40" s="134">
        <v>1</v>
      </c>
      <c r="AG40" s="133">
        <f>AF40*12</f>
        <v>12</v>
      </c>
      <c r="AH40" s="133"/>
      <c r="AI40" s="133">
        <f>AH40*5</f>
        <v>0</v>
      </c>
      <c r="AJ40" s="133"/>
      <c r="AK40" s="133">
        <f>AJ40*3</f>
        <v>0</v>
      </c>
      <c r="AL40" s="133"/>
      <c r="AM40" s="133">
        <f>AL40*1</f>
        <v>0</v>
      </c>
      <c r="AN40" s="133"/>
      <c r="AO40" s="133">
        <f>AN40*5</f>
        <v>0</v>
      </c>
      <c r="AP40" s="133"/>
      <c r="AQ40" s="133">
        <f>AP40*5</f>
        <v>0</v>
      </c>
      <c r="AR40" s="133"/>
      <c r="AS40" s="133">
        <f>AR40*1</f>
        <v>0</v>
      </c>
      <c r="AT40" s="133"/>
      <c r="AU40" s="133">
        <f>AT40*0.5</f>
        <v>0</v>
      </c>
      <c r="AV40" s="133"/>
      <c r="AW40" s="133">
        <f>AV40*1</f>
        <v>0</v>
      </c>
      <c r="AX40" s="136">
        <f>IF(AI40+AK40+AM40+AO40+AQ40+AS40+AU40+AW40&gt;10,10,AI40+AK40+AM40+AO40+AQ40+AS40+AU40+AW40)</f>
        <v>0</v>
      </c>
      <c r="AY40" s="179">
        <f>AG40+AX40</f>
        <v>12</v>
      </c>
      <c r="AZ40" s="135">
        <f>S40+AB40+AY40</f>
        <v>118</v>
      </c>
    </row>
    <row r="41" spans="1:52" s="105" customFormat="1" ht="13.5">
      <c r="A41" s="134">
        <v>37</v>
      </c>
      <c r="B41" s="172" t="s">
        <v>378</v>
      </c>
      <c r="C41" s="173">
        <v>24201</v>
      </c>
      <c r="D41" s="174" t="s">
        <v>40</v>
      </c>
      <c r="E41" s="175" t="s">
        <v>28</v>
      </c>
      <c r="F41" s="176" t="s">
        <v>40</v>
      </c>
      <c r="G41" s="134">
        <v>10</v>
      </c>
      <c r="H41" s="133">
        <f>G41*6</f>
        <v>60</v>
      </c>
      <c r="I41" s="133"/>
      <c r="J41" s="133">
        <f>I41*6</f>
        <v>0</v>
      </c>
      <c r="K41" s="133">
        <v>13</v>
      </c>
      <c r="L41" s="133">
        <f>IF(K41&gt;4,K41*2+4,K41*3)</f>
        <v>30</v>
      </c>
      <c r="M41" s="177"/>
      <c r="N41" s="133">
        <f>IF(M41&gt;4,M41*2+4,M41*3)</f>
        <v>0</v>
      </c>
      <c r="O41" s="177">
        <v>5</v>
      </c>
      <c r="P41" s="177">
        <f>O41*2</f>
        <v>10</v>
      </c>
      <c r="Q41" s="177"/>
      <c r="R41" s="177">
        <f>Q41*3</f>
        <v>0</v>
      </c>
      <c r="S41" s="178">
        <f>H41+J41+L41+N41+P41+R41</f>
        <v>100</v>
      </c>
      <c r="T41" s="134"/>
      <c r="U41" s="133">
        <f>IF(T41=0,0,6)</f>
        <v>0</v>
      </c>
      <c r="V41" s="133"/>
      <c r="W41" s="133">
        <f>V41*4</f>
        <v>0</v>
      </c>
      <c r="X41" s="133"/>
      <c r="Y41" s="133">
        <f>X41*3</f>
        <v>0</v>
      </c>
      <c r="Z41" s="133"/>
      <c r="AA41" s="133">
        <f>IF(Z41=0,0,6)</f>
        <v>0</v>
      </c>
      <c r="AB41" s="178">
        <f>U41+W41+Y41+AA41</f>
        <v>0</v>
      </c>
      <c r="AC41" s="134"/>
      <c r="AD41" s="133"/>
      <c r="AE41" s="178"/>
      <c r="AF41" s="134">
        <v>1</v>
      </c>
      <c r="AG41" s="133">
        <f>AF41*12</f>
        <v>12</v>
      </c>
      <c r="AH41" s="133"/>
      <c r="AI41" s="133">
        <f>AH41*5</f>
        <v>0</v>
      </c>
      <c r="AJ41" s="133">
        <v>2</v>
      </c>
      <c r="AK41" s="133">
        <f>AJ41*3</f>
        <v>6</v>
      </c>
      <c r="AL41" s="133"/>
      <c r="AM41" s="133">
        <f>AL41*1</f>
        <v>0</v>
      </c>
      <c r="AN41" s="133"/>
      <c r="AO41" s="133">
        <f>AN41*5</f>
        <v>0</v>
      </c>
      <c r="AP41" s="133"/>
      <c r="AQ41" s="133">
        <f>AP41*5</f>
        <v>0</v>
      </c>
      <c r="AR41" s="133"/>
      <c r="AS41" s="133">
        <f>AR41*1</f>
        <v>0</v>
      </c>
      <c r="AT41" s="133"/>
      <c r="AU41" s="133">
        <f>AT41*0.5</f>
        <v>0</v>
      </c>
      <c r="AV41" s="133"/>
      <c r="AW41" s="133">
        <f>AV41*1</f>
        <v>0</v>
      </c>
      <c r="AX41" s="136">
        <f>IF(AI41+AK41+AM41+AO41+AQ41+AS41+AU41+AW41&gt;10,10,AI41+AK41+AM41+AO41+AQ41+AS41+AU41+AW41)</f>
        <v>6</v>
      </c>
      <c r="AY41" s="179">
        <f>AG41+AX41</f>
        <v>18</v>
      </c>
      <c r="AZ41" s="135">
        <f>S41+AB41+AY41</f>
        <v>118</v>
      </c>
    </row>
    <row r="42" spans="1:52" s="105" customFormat="1" ht="13.5">
      <c r="A42" s="134">
        <v>38</v>
      </c>
      <c r="B42" s="172" t="s">
        <v>260</v>
      </c>
      <c r="C42" s="173">
        <v>20735</v>
      </c>
      <c r="D42" s="174" t="s">
        <v>40</v>
      </c>
      <c r="E42" s="175" t="s">
        <v>28</v>
      </c>
      <c r="F42" s="176" t="s">
        <v>40</v>
      </c>
      <c r="G42" s="134">
        <v>11</v>
      </c>
      <c r="H42" s="133">
        <f>G42*6</f>
        <v>66</v>
      </c>
      <c r="I42" s="133"/>
      <c r="J42" s="133">
        <f>I42*6</f>
        <v>0</v>
      </c>
      <c r="K42" s="133">
        <v>8</v>
      </c>
      <c r="L42" s="133">
        <f>IF(K42&gt;4,K42*2+4,K42*3)</f>
        <v>20</v>
      </c>
      <c r="M42" s="177"/>
      <c r="N42" s="133">
        <f>IF(M42&gt;4,M42*2+4,M42*3)</f>
        <v>0</v>
      </c>
      <c r="O42" s="177">
        <v>5</v>
      </c>
      <c r="P42" s="177">
        <f>O42*2</f>
        <v>10</v>
      </c>
      <c r="Q42" s="177">
        <v>2</v>
      </c>
      <c r="R42" s="177">
        <f>Q42*3</f>
        <v>6</v>
      </c>
      <c r="S42" s="178">
        <f>H42+J42+L42+N42+P42+R42</f>
        <v>102</v>
      </c>
      <c r="T42" s="134"/>
      <c r="U42" s="133">
        <f>IF(T42=0,0,6)</f>
        <v>0</v>
      </c>
      <c r="V42" s="133"/>
      <c r="W42" s="133">
        <f>V42*4</f>
        <v>0</v>
      </c>
      <c r="X42" s="133"/>
      <c r="Y42" s="133">
        <f>X42*3</f>
        <v>0</v>
      </c>
      <c r="Z42" s="133"/>
      <c r="AA42" s="133">
        <f>IF(Z42=0,0,6)</f>
        <v>0</v>
      </c>
      <c r="AB42" s="178">
        <f>U42+W42+Y42+AA42</f>
        <v>0</v>
      </c>
      <c r="AC42" s="134"/>
      <c r="AD42" s="133"/>
      <c r="AE42" s="178" t="s">
        <v>120</v>
      </c>
      <c r="AF42" s="134">
        <v>1</v>
      </c>
      <c r="AG42" s="133">
        <f>AF42*12</f>
        <v>12</v>
      </c>
      <c r="AH42" s="133"/>
      <c r="AI42" s="133">
        <f>AH42*5</f>
        <v>0</v>
      </c>
      <c r="AJ42" s="133">
        <v>1</v>
      </c>
      <c r="AK42" s="133">
        <f>AJ42*3</f>
        <v>3</v>
      </c>
      <c r="AL42" s="133"/>
      <c r="AM42" s="133">
        <f>AL42*1</f>
        <v>0</v>
      </c>
      <c r="AN42" s="133"/>
      <c r="AO42" s="133">
        <f>AN42*5</f>
        <v>0</v>
      </c>
      <c r="AP42" s="133"/>
      <c r="AQ42" s="133">
        <f>AP42*5</f>
        <v>0</v>
      </c>
      <c r="AR42" s="133"/>
      <c r="AS42" s="133">
        <f>AR42*1</f>
        <v>0</v>
      </c>
      <c r="AT42" s="133"/>
      <c r="AU42" s="133">
        <f>AT42*0.5</f>
        <v>0</v>
      </c>
      <c r="AV42" s="133"/>
      <c r="AW42" s="133">
        <f>AV42*1</f>
        <v>0</v>
      </c>
      <c r="AX42" s="136">
        <f>IF(AI42+AK42+AM42+AO42+AQ42+AS42+AU42+AW42&gt;10,10,AI42+AK42+AM42+AO42+AQ42+AS42+AU42+AW42)</f>
        <v>3</v>
      </c>
      <c r="AY42" s="179">
        <f>AG42+AX42</f>
        <v>15</v>
      </c>
      <c r="AZ42" s="135">
        <f>S42+AB42+AY42</f>
        <v>117</v>
      </c>
    </row>
    <row r="43" spans="1:52" s="105" customFormat="1" ht="13.5">
      <c r="A43" s="134">
        <v>39</v>
      </c>
      <c r="B43" s="172" t="s">
        <v>311</v>
      </c>
      <c r="C43" s="173">
        <v>24130</v>
      </c>
      <c r="D43" s="174" t="s">
        <v>40</v>
      </c>
      <c r="E43" s="175" t="s">
        <v>28</v>
      </c>
      <c r="F43" s="176" t="s">
        <v>40</v>
      </c>
      <c r="G43" s="134">
        <v>9</v>
      </c>
      <c r="H43" s="133">
        <f>G43*6</f>
        <v>54</v>
      </c>
      <c r="I43" s="133"/>
      <c r="J43" s="133">
        <f>I43*6</f>
        <v>0</v>
      </c>
      <c r="K43" s="133">
        <v>14</v>
      </c>
      <c r="L43" s="133">
        <f>IF(K43&gt;4,K43*2+4,K43*3)</f>
        <v>32</v>
      </c>
      <c r="M43" s="177"/>
      <c r="N43" s="133">
        <f>IF(M43&gt;4,M43*2+4,M43*3)</f>
        <v>0</v>
      </c>
      <c r="O43" s="177">
        <v>3</v>
      </c>
      <c r="P43" s="177">
        <f>O43*2</f>
        <v>6</v>
      </c>
      <c r="Q43" s="177">
        <v>2</v>
      </c>
      <c r="R43" s="177">
        <f>Q43*3</f>
        <v>6</v>
      </c>
      <c r="S43" s="178">
        <f>H43+J43+L43+N43+P43+R43</f>
        <v>98</v>
      </c>
      <c r="T43" s="134"/>
      <c r="U43" s="133">
        <f>IF(T43=0,0,6)</f>
        <v>0</v>
      </c>
      <c r="V43" s="133"/>
      <c r="W43" s="133">
        <f>V43*4</f>
        <v>0</v>
      </c>
      <c r="X43" s="133"/>
      <c r="Y43" s="133">
        <f>X43*3</f>
        <v>0</v>
      </c>
      <c r="Z43" s="133"/>
      <c r="AA43" s="133">
        <f>IF(Z43=0,0,6)</f>
        <v>0</v>
      </c>
      <c r="AB43" s="178">
        <f>U43+W43+Y43+AA43</f>
        <v>0</v>
      </c>
      <c r="AC43" s="134"/>
      <c r="AD43" s="133"/>
      <c r="AE43" s="178"/>
      <c r="AF43" s="134">
        <v>1</v>
      </c>
      <c r="AG43" s="133">
        <f>AF43*12</f>
        <v>12</v>
      </c>
      <c r="AH43" s="133"/>
      <c r="AI43" s="133">
        <f>AH43*5</f>
        <v>0</v>
      </c>
      <c r="AJ43" s="133">
        <v>1</v>
      </c>
      <c r="AK43" s="133">
        <f>AJ43*3</f>
        <v>3</v>
      </c>
      <c r="AL43" s="133"/>
      <c r="AM43" s="133">
        <f>AL43*1</f>
        <v>0</v>
      </c>
      <c r="AN43" s="133"/>
      <c r="AO43" s="133">
        <f>AN43*5</f>
        <v>0</v>
      </c>
      <c r="AP43" s="133"/>
      <c r="AQ43" s="133">
        <f>AP43*5</f>
        <v>0</v>
      </c>
      <c r="AR43" s="133"/>
      <c r="AS43" s="133">
        <f>AR43*1</f>
        <v>0</v>
      </c>
      <c r="AT43" s="133"/>
      <c r="AU43" s="133">
        <f>AT43*0.5</f>
        <v>0</v>
      </c>
      <c r="AV43" s="133"/>
      <c r="AW43" s="133">
        <f>AV43*1</f>
        <v>0</v>
      </c>
      <c r="AX43" s="136">
        <f>IF(AI43+AK43+AM43+AO43+AQ43+AS43+AU43+AW43&gt;10,10,AI43+AK43+AM43+AO43+AQ43+AS43+AU43+AW43)</f>
        <v>3</v>
      </c>
      <c r="AY43" s="179">
        <f>AG43+AX43</f>
        <v>15</v>
      </c>
      <c r="AZ43" s="135">
        <f>S43+AB43+AY43</f>
        <v>113</v>
      </c>
    </row>
    <row r="44" spans="1:52" s="105" customFormat="1" ht="13.5">
      <c r="A44" s="134">
        <v>40</v>
      </c>
      <c r="B44" s="172" t="s">
        <v>307</v>
      </c>
      <c r="C44" s="173">
        <v>24916</v>
      </c>
      <c r="D44" s="174" t="s">
        <v>40</v>
      </c>
      <c r="E44" s="175" t="s">
        <v>28</v>
      </c>
      <c r="F44" s="176" t="s">
        <v>40</v>
      </c>
      <c r="G44" s="134">
        <v>10</v>
      </c>
      <c r="H44" s="133">
        <f>G44*6</f>
        <v>60</v>
      </c>
      <c r="I44" s="133"/>
      <c r="J44" s="133">
        <f>I44*6</f>
        <v>0</v>
      </c>
      <c r="K44" s="133">
        <v>9</v>
      </c>
      <c r="L44" s="133">
        <f>IF(K44&gt;4,K44*2+4,K44*3)</f>
        <v>22</v>
      </c>
      <c r="M44" s="177"/>
      <c r="N44" s="133">
        <f>IF(M44&gt;4,M44*2+4,M44*3)</f>
        <v>0</v>
      </c>
      <c r="O44" s="177">
        <v>5</v>
      </c>
      <c r="P44" s="177">
        <f>O44*2</f>
        <v>10</v>
      </c>
      <c r="Q44" s="177">
        <v>2</v>
      </c>
      <c r="R44" s="177">
        <f>Q44*3</f>
        <v>6</v>
      </c>
      <c r="S44" s="178">
        <f>H44+J44+L44+N44+P44+R44</f>
        <v>98</v>
      </c>
      <c r="T44" s="134"/>
      <c r="U44" s="133">
        <f>IF(T44=0,0,6)</f>
        <v>0</v>
      </c>
      <c r="V44" s="133"/>
      <c r="W44" s="133">
        <f>V44*4</f>
        <v>0</v>
      </c>
      <c r="X44" s="133"/>
      <c r="Y44" s="133">
        <f>X44*3</f>
        <v>0</v>
      </c>
      <c r="Z44" s="133"/>
      <c r="AA44" s="133">
        <f>IF(Z44=0,0,6)</f>
        <v>0</v>
      </c>
      <c r="AB44" s="178">
        <f>U44+W44+Y44+AA44</f>
        <v>0</v>
      </c>
      <c r="AC44" s="134"/>
      <c r="AD44" s="133"/>
      <c r="AE44" s="178"/>
      <c r="AF44" s="134">
        <v>1</v>
      </c>
      <c r="AG44" s="133">
        <f>AF44*12</f>
        <v>12</v>
      </c>
      <c r="AH44" s="133"/>
      <c r="AI44" s="133">
        <f>AH44*5</f>
        <v>0</v>
      </c>
      <c r="AJ44" s="133">
        <v>1</v>
      </c>
      <c r="AK44" s="133">
        <f>AJ44*3</f>
        <v>3</v>
      </c>
      <c r="AL44" s="133"/>
      <c r="AM44" s="133">
        <f>AL44*1</f>
        <v>0</v>
      </c>
      <c r="AN44" s="133"/>
      <c r="AO44" s="133">
        <f>AN44*5</f>
        <v>0</v>
      </c>
      <c r="AP44" s="133"/>
      <c r="AQ44" s="133">
        <f>AP44*5</f>
        <v>0</v>
      </c>
      <c r="AR44" s="133"/>
      <c r="AS44" s="133">
        <f>AR44*1</f>
        <v>0</v>
      </c>
      <c r="AT44" s="133"/>
      <c r="AU44" s="133">
        <f>AT44*0.5</f>
        <v>0</v>
      </c>
      <c r="AV44" s="133"/>
      <c r="AW44" s="133">
        <f>AV44*1</f>
        <v>0</v>
      </c>
      <c r="AX44" s="136">
        <f>IF(AI44+AK44+AM44+AO44+AQ44+AS44+AU44+AW44&gt;10,10,AI44+AK44+AM44+AO44+AQ44+AS44+AU44+AW44)</f>
        <v>3</v>
      </c>
      <c r="AY44" s="179">
        <f>AG44+AX44</f>
        <v>15</v>
      </c>
      <c r="AZ44" s="135">
        <f>S44+AB44+AY44</f>
        <v>113</v>
      </c>
    </row>
    <row r="45" spans="1:52" s="105" customFormat="1" ht="13.5">
      <c r="A45" s="134">
        <v>41</v>
      </c>
      <c r="B45" s="172" t="s">
        <v>259</v>
      </c>
      <c r="C45" s="173">
        <v>25804</v>
      </c>
      <c r="D45" s="174" t="s">
        <v>40</v>
      </c>
      <c r="E45" s="175" t="s">
        <v>28</v>
      </c>
      <c r="F45" s="176" t="s">
        <v>40</v>
      </c>
      <c r="G45" s="134">
        <v>9</v>
      </c>
      <c r="H45" s="133">
        <f>G45*6</f>
        <v>54</v>
      </c>
      <c r="I45" s="133"/>
      <c r="J45" s="133">
        <f>I45*6</f>
        <v>0</v>
      </c>
      <c r="K45" s="133">
        <v>10</v>
      </c>
      <c r="L45" s="133">
        <f>IF(K45&gt;4,K45*2+4,K45*3)</f>
        <v>24</v>
      </c>
      <c r="M45" s="177"/>
      <c r="N45" s="133">
        <f>IF(M45&gt;4,M45*2+4,M45*3)</f>
        <v>0</v>
      </c>
      <c r="O45" s="177">
        <v>5</v>
      </c>
      <c r="P45" s="177">
        <f>O45*2</f>
        <v>10</v>
      </c>
      <c r="Q45" s="177">
        <v>2</v>
      </c>
      <c r="R45" s="177">
        <f>Q45*3</f>
        <v>6</v>
      </c>
      <c r="S45" s="178">
        <f>H45+J45+L45+N45+P45+R45</f>
        <v>94</v>
      </c>
      <c r="T45" s="134"/>
      <c r="U45" s="133">
        <f>IF(T45=0,0,6)</f>
        <v>0</v>
      </c>
      <c r="V45" s="133"/>
      <c r="W45" s="133">
        <f>V45*4</f>
        <v>0</v>
      </c>
      <c r="X45" s="133">
        <v>2</v>
      </c>
      <c r="Y45" s="133">
        <f>X45*3</f>
        <v>6</v>
      </c>
      <c r="Z45" s="133"/>
      <c r="AA45" s="133">
        <f>IF(Z45=0,0,6)</f>
        <v>0</v>
      </c>
      <c r="AB45" s="178">
        <f>U45+W45+Y45+AA45</f>
        <v>6</v>
      </c>
      <c r="AC45" s="134"/>
      <c r="AD45" s="133"/>
      <c r="AE45" s="178"/>
      <c r="AF45" s="134">
        <v>1</v>
      </c>
      <c r="AG45" s="133">
        <f>AF45*12</f>
        <v>12</v>
      </c>
      <c r="AH45" s="133"/>
      <c r="AI45" s="133">
        <f>AH45*5</f>
        <v>0</v>
      </c>
      <c r="AJ45" s="133"/>
      <c r="AK45" s="133">
        <f>AJ45*3</f>
        <v>0</v>
      </c>
      <c r="AL45" s="133"/>
      <c r="AM45" s="133">
        <f>AL45*1</f>
        <v>0</v>
      </c>
      <c r="AN45" s="133"/>
      <c r="AO45" s="133">
        <f>AN45*5</f>
        <v>0</v>
      </c>
      <c r="AP45" s="133"/>
      <c r="AQ45" s="133">
        <f>AP45*5</f>
        <v>0</v>
      </c>
      <c r="AR45" s="133"/>
      <c r="AS45" s="133">
        <f>AR45*1</f>
        <v>0</v>
      </c>
      <c r="AT45" s="133"/>
      <c r="AU45" s="133">
        <f>AT45*0.5</f>
        <v>0</v>
      </c>
      <c r="AV45" s="133"/>
      <c r="AW45" s="133">
        <f>AV45*1</f>
        <v>0</v>
      </c>
      <c r="AX45" s="136">
        <f>IF(AI45+AK45+AM45+AO45+AQ45+AS45+AU45+AW45&gt;10,10,AI45+AK45+AM45+AO45+AQ45+AS45+AU45+AW45)</f>
        <v>0</v>
      </c>
      <c r="AY45" s="179">
        <f>AG45+AX45</f>
        <v>12</v>
      </c>
      <c r="AZ45" s="135">
        <f>S45+AB45+AY45</f>
        <v>112</v>
      </c>
    </row>
    <row r="46" spans="1:52" s="105" customFormat="1" ht="13.5">
      <c r="A46" s="134">
        <v>42</v>
      </c>
      <c r="B46" s="172" t="s">
        <v>250</v>
      </c>
      <c r="C46" s="173">
        <v>24652</v>
      </c>
      <c r="D46" s="174" t="s">
        <v>40</v>
      </c>
      <c r="E46" s="175" t="s">
        <v>28</v>
      </c>
      <c r="F46" s="176" t="s">
        <v>40</v>
      </c>
      <c r="G46" s="134">
        <v>9</v>
      </c>
      <c r="H46" s="133">
        <f>G46*6</f>
        <v>54</v>
      </c>
      <c r="I46" s="133"/>
      <c r="J46" s="133">
        <f>I46*6</f>
        <v>0</v>
      </c>
      <c r="K46" s="133">
        <v>8</v>
      </c>
      <c r="L46" s="133">
        <f>IF(K46&gt;4,K46*2+4,K46*3)</f>
        <v>20</v>
      </c>
      <c r="M46" s="177"/>
      <c r="N46" s="133">
        <f>IF(M46&gt;4,M46*2+4,M46*3)</f>
        <v>0</v>
      </c>
      <c r="O46" s="177">
        <v>5</v>
      </c>
      <c r="P46" s="177">
        <f>O46*2</f>
        <v>10</v>
      </c>
      <c r="Q46" s="177">
        <v>2</v>
      </c>
      <c r="R46" s="177">
        <f>Q46*3</f>
        <v>6</v>
      </c>
      <c r="S46" s="178">
        <f>H46+J46+L46+N46+P46+R46</f>
        <v>90</v>
      </c>
      <c r="T46" s="134"/>
      <c r="U46" s="133">
        <f>IF(T46=0,0,6)</f>
        <v>0</v>
      </c>
      <c r="V46" s="133"/>
      <c r="W46" s="133">
        <f>V46*4</f>
        <v>0</v>
      </c>
      <c r="X46" s="133"/>
      <c r="Y46" s="133">
        <f>X46*3</f>
        <v>0</v>
      </c>
      <c r="Z46" s="133"/>
      <c r="AA46" s="133">
        <f>IF(Z46=0,0,6)</f>
        <v>0</v>
      </c>
      <c r="AB46" s="178">
        <f>U46+W46+Y46+AA46</f>
        <v>0</v>
      </c>
      <c r="AC46" s="134" t="s">
        <v>120</v>
      </c>
      <c r="AD46" s="133"/>
      <c r="AE46" s="178"/>
      <c r="AF46" s="134">
        <v>1</v>
      </c>
      <c r="AG46" s="133">
        <f>AF46*12</f>
        <v>12</v>
      </c>
      <c r="AH46" s="133"/>
      <c r="AI46" s="133">
        <f>AH46*5</f>
        <v>0</v>
      </c>
      <c r="AJ46" s="133">
        <v>1</v>
      </c>
      <c r="AK46" s="133">
        <f>AJ46*3</f>
        <v>3</v>
      </c>
      <c r="AL46" s="133"/>
      <c r="AM46" s="133">
        <f>AL46*1</f>
        <v>0</v>
      </c>
      <c r="AN46" s="133"/>
      <c r="AO46" s="133">
        <f>AN46*5</f>
        <v>0</v>
      </c>
      <c r="AP46" s="133"/>
      <c r="AQ46" s="133">
        <f>AP46*5</f>
        <v>0</v>
      </c>
      <c r="AR46" s="133">
        <v>1</v>
      </c>
      <c r="AS46" s="133">
        <f>AR46*1</f>
        <v>1</v>
      </c>
      <c r="AT46" s="133"/>
      <c r="AU46" s="133">
        <f>AT46*0.5</f>
        <v>0</v>
      </c>
      <c r="AV46" s="133"/>
      <c r="AW46" s="133">
        <f>AV46*1</f>
        <v>0</v>
      </c>
      <c r="AX46" s="136">
        <f>IF(AI46+AK46+AM46+AO46+AQ46+AS46+AU46+AW46&gt;10,10,AI46+AK46+AM46+AO46+AQ46+AS46+AU46+AW46)</f>
        <v>4</v>
      </c>
      <c r="AY46" s="179">
        <f>AG46+AX46</f>
        <v>16</v>
      </c>
      <c r="AZ46" s="135">
        <f>S46+AB46+AY46</f>
        <v>106</v>
      </c>
    </row>
    <row r="47" spans="5:6" s="57" customFormat="1" ht="12.75">
      <c r="E47" s="58"/>
      <c r="F47" s="58"/>
    </row>
    <row r="50" ht="12.75">
      <c r="B50" s="57"/>
    </row>
  </sheetData>
  <sheetProtection/>
  <mergeCells count="9">
    <mergeCell ref="A1:AZ1"/>
    <mergeCell ref="A2:AZ2"/>
    <mergeCell ref="AZ3:AZ4"/>
    <mergeCell ref="C4:D4"/>
    <mergeCell ref="G3:S3"/>
    <mergeCell ref="AF3:AY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5"/>
  <sheetViews>
    <sheetView zoomScale="85" zoomScaleNormal="85" zoomScalePageLayoutView="0" workbookViewId="0" topLeftCell="A3">
      <selection activeCell="AZ18" sqref="AZ18"/>
    </sheetView>
  </sheetViews>
  <sheetFormatPr defaultColWidth="9.140625" defaultRowHeight="15"/>
  <cols>
    <col min="1" max="1" width="5.7109375" style="1" customWidth="1"/>
    <col min="2" max="2" width="28.7109375" style="1" bestFit="1" customWidth="1"/>
    <col min="3" max="3" width="9.57421875" style="1" bestFit="1" customWidth="1"/>
    <col min="4" max="4" width="3.57421875" style="1" bestFit="1" customWidth="1"/>
    <col min="5" max="5" width="3.421875" style="4" customWidth="1"/>
    <col min="6" max="6" width="9.00390625" style="4" customWidth="1"/>
    <col min="7" max="19" width="4.421875" style="6" customWidth="1"/>
    <col min="20" max="20" width="5.71093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6.7109375" style="6" customWidth="1"/>
    <col min="53" max="16384" width="9.140625" style="1" customWidth="1"/>
  </cols>
  <sheetData>
    <row r="1" spans="1:52" ht="23.25">
      <c r="A1" s="261" t="s">
        <v>358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22.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81" t="s">
        <v>373</v>
      </c>
      <c r="B3" s="282"/>
      <c r="C3" s="282"/>
      <c r="D3" s="283"/>
      <c r="E3" s="93"/>
      <c r="F3" s="101"/>
      <c r="G3" s="328" t="s">
        <v>6</v>
      </c>
      <c r="H3" s="303"/>
      <c r="I3" s="303"/>
      <c r="J3" s="303"/>
      <c r="K3" s="303"/>
      <c r="L3" s="303"/>
      <c r="M3" s="329"/>
      <c r="N3" s="329"/>
      <c r="O3" s="329"/>
      <c r="P3" s="329"/>
      <c r="Q3" s="329"/>
      <c r="R3" s="329"/>
      <c r="S3" s="304"/>
      <c r="T3" s="302" t="s">
        <v>11</v>
      </c>
      <c r="U3" s="303"/>
      <c r="V3" s="303"/>
      <c r="W3" s="303"/>
      <c r="X3" s="303"/>
      <c r="Y3" s="303"/>
      <c r="Z3" s="303"/>
      <c r="AA3" s="303"/>
      <c r="AB3" s="304"/>
      <c r="AC3" s="330" t="s">
        <v>12</v>
      </c>
      <c r="AD3" s="331"/>
      <c r="AE3" s="332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2"/>
      <c r="AZ3" s="284" t="s">
        <v>24</v>
      </c>
    </row>
    <row r="4" spans="1:52" ht="117" customHeight="1">
      <c r="A4" s="95" t="s">
        <v>374</v>
      </c>
      <c r="B4" s="8" t="s">
        <v>0</v>
      </c>
      <c r="C4" s="326" t="s">
        <v>1</v>
      </c>
      <c r="D4" s="327"/>
      <c r="E4" s="96"/>
      <c r="F4" s="2"/>
      <c r="G4" s="34" t="s">
        <v>2</v>
      </c>
      <c r="H4" s="34" t="s">
        <v>3</v>
      </c>
      <c r="I4" s="34" t="s">
        <v>369</v>
      </c>
      <c r="J4" s="34" t="s">
        <v>3</v>
      </c>
      <c r="K4" s="34" t="s">
        <v>4</v>
      </c>
      <c r="L4" s="34" t="s">
        <v>3</v>
      </c>
      <c r="M4" s="34" t="s">
        <v>370</v>
      </c>
      <c r="N4" s="34" t="s">
        <v>3</v>
      </c>
      <c r="O4" s="35" t="s">
        <v>381</v>
      </c>
      <c r="P4" s="34" t="s">
        <v>3</v>
      </c>
      <c r="Q4" s="34" t="s">
        <v>382</v>
      </c>
      <c r="R4" s="34" t="s">
        <v>3</v>
      </c>
      <c r="S4" s="20" t="s">
        <v>5</v>
      </c>
      <c r="T4" s="36" t="s">
        <v>33</v>
      </c>
      <c r="U4" s="35" t="s">
        <v>3</v>
      </c>
      <c r="V4" s="97" t="s">
        <v>7</v>
      </c>
      <c r="W4" s="35" t="s">
        <v>3</v>
      </c>
      <c r="X4" s="98" t="s">
        <v>13</v>
      </c>
      <c r="Y4" s="35" t="s">
        <v>3</v>
      </c>
      <c r="Z4" s="98" t="s">
        <v>14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99" t="s">
        <v>15</v>
      </c>
      <c r="AG4" s="35" t="s">
        <v>3</v>
      </c>
      <c r="AH4" s="100" t="s">
        <v>16</v>
      </c>
      <c r="AI4" s="35" t="s">
        <v>3</v>
      </c>
      <c r="AJ4" s="100" t="s">
        <v>17</v>
      </c>
      <c r="AK4" s="35" t="s">
        <v>3</v>
      </c>
      <c r="AL4" s="100" t="s">
        <v>18</v>
      </c>
      <c r="AM4" s="35" t="s">
        <v>3</v>
      </c>
      <c r="AN4" s="100" t="s">
        <v>19</v>
      </c>
      <c r="AO4" s="35" t="s">
        <v>3</v>
      </c>
      <c r="AP4" s="100" t="s">
        <v>20</v>
      </c>
      <c r="AQ4" s="35" t="s">
        <v>3</v>
      </c>
      <c r="AR4" s="100" t="s">
        <v>21</v>
      </c>
      <c r="AS4" s="35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55" t="s">
        <v>25</v>
      </c>
      <c r="AY4" s="20" t="s">
        <v>22</v>
      </c>
      <c r="AZ4" s="285"/>
    </row>
    <row r="5" spans="1:52" s="105" customFormat="1" ht="13.5">
      <c r="A5" s="134">
        <v>1</v>
      </c>
      <c r="B5" s="172" t="s">
        <v>191</v>
      </c>
      <c r="C5" s="173">
        <v>22826</v>
      </c>
      <c r="D5" s="174" t="s">
        <v>86</v>
      </c>
      <c r="E5" s="175" t="s">
        <v>28</v>
      </c>
      <c r="F5" s="172" t="s">
        <v>184</v>
      </c>
      <c r="G5" s="250">
        <v>11</v>
      </c>
      <c r="H5" s="133">
        <f>G5*6</f>
        <v>66</v>
      </c>
      <c r="I5" s="133">
        <v>4</v>
      </c>
      <c r="J5" s="133">
        <f>I5*6</f>
        <v>24</v>
      </c>
      <c r="K5" s="133">
        <v>18</v>
      </c>
      <c r="L5" s="133">
        <f>IF(K5&gt;4,K5*2+4,K5*3)</f>
        <v>40</v>
      </c>
      <c r="M5" s="177">
        <v>12</v>
      </c>
      <c r="N5" s="133">
        <f>IF(M5&gt;4,M5*2+4,M5*3)</f>
        <v>28</v>
      </c>
      <c r="O5" s="177">
        <v>5</v>
      </c>
      <c r="P5" s="177">
        <f>O5*2</f>
        <v>10</v>
      </c>
      <c r="Q5" s="177">
        <v>2</v>
      </c>
      <c r="R5" s="177">
        <f>Q5*3</f>
        <v>6</v>
      </c>
      <c r="S5" s="178">
        <f>H5+J5+L5+N5+P5+R5</f>
        <v>174</v>
      </c>
      <c r="T5" s="134"/>
      <c r="U5" s="133">
        <f>IF(T5=0,0,6)</f>
        <v>0</v>
      </c>
      <c r="V5" s="133"/>
      <c r="W5" s="133">
        <f>V5*4</f>
        <v>0</v>
      </c>
      <c r="X5" s="133">
        <v>1</v>
      </c>
      <c r="Y5" s="133">
        <f>X5*3</f>
        <v>3</v>
      </c>
      <c r="Z5" s="133"/>
      <c r="AA5" s="133">
        <f>IF(Z5=0,0,6)</f>
        <v>0</v>
      </c>
      <c r="AB5" s="178">
        <f>U5+W5+Y5+AA5</f>
        <v>3</v>
      </c>
      <c r="AC5" s="134" t="s">
        <v>120</v>
      </c>
      <c r="AD5" s="133"/>
      <c r="AE5" s="178"/>
      <c r="AF5" s="134">
        <v>1</v>
      </c>
      <c r="AG5" s="133">
        <f>AF5*12</f>
        <v>12</v>
      </c>
      <c r="AH5" s="133"/>
      <c r="AI5" s="133">
        <f>AH5*5</f>
        <v>0</v>
      </c>
      <c r="AJ5" s="133">
        <v>1</v>
      </c>
      <c r="AK5" s="133">
        <f>AJ5*3</f>
        <v>3</v>
      </c>
      <c r="AL5" s="133"/>
      <c r="AM5" s="133">
        <f>AL5*1</f>
        <v>0</v>
      </c>
      <c r="AN5" s="133"/>
      <c r="AO5" s="133">
        <f>AN5*5</f>
        <v>0</v>
      </c>
      <c r="AP5" s="133"/>
      <c r="AQ5" s="133">
        <f>AP5*5</f>
        <v>0</v>
      </c>
      <c r="AR5" s="133"/>
      <c r="AS5" s="133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179">
        <f>AG5+AX5</f>
        <v>15</v>
      </c>
      <c r="AZ5" s="135">
        <f>S5+AB5+AY5</f>
        <v>192</v>
      </c>
    </row>
    <row r="6" spans="1:52" s="105" customFormat="1" ht="13.5">
      <c r="A6" s="134">
        <v>2</v>
      </c>
      <c r="B6" s="172" t="s">
        <v>227</v>
      </c>
      <c r="C6" s="173">
        <v>22472</v>
      </c>
      <c r="D6" s="174" t="s">
        <v>86</v>
      </c>
      <c r="E6" s="175" t="s">
        <v>28</v>
      </c>
      <c r="F6" s="172" t="s">
        <v>184</v>
      </c>
      <c r="G6" s="250">
        <v>11</v>
      </c>
      <c r="H6" s="133">
        <f>G6*6</f>
        <v>66</v>
      </c>
      <c r="I6" s="133"/>
      <c r="J6" s="133">
        <f>I6*6</f>
        <v>0</v>
      </c>
      <c r="K6" s="133">
        <v>22</v>
      </c>
      <c r="L6" s="133">
        <f>IF(K6&gt;4,K6*2+4,K6*3)</f>
        <v>48</v>
      </c>
      <c r="M6" s="177"/>
      <c r="N6" s="133">
        <f>IF(M6&gt;4,M6*2+4,M6*3)</f>
        <v>0</v>
      </c>
      <c r="O6" s="177">
        <v>5</v>
      </c>
      <c r="P6" s="177">
        <f>O6*2</f>
        <v>10</v>
      </c>
      <c r="Q6" s="177">
        <v>2</v>
      </c>
      <c r="R6" s="177">
        <f>Q6*3</f>
        <v>6</v>
      </c>
      <c r="S6" s="178">
        <f>H6+J6+L6+N6+P6+R6</f>
        <v>130</v>
      </c>
      <c r="T6" s="134"/>
      <c r="U6" s="133">
        <f>IF(T6=0,0,6)</f>
        <v>0</v>
      </c>
      <c r="V6" s="133"/>
      <c r="W6" s="133">
        <f>V6*4</f>
        <v>0</v>
      </c>
      <c r="X6" s="133">
        <v>1</v>
      </c>
      <c r="Y6" s="133">
        <f>X6*3</f>
        <v>3</v>
      </c>
      <c r="Z6" s="133"/>
      <c r="AA6" s="133">
        <f>IF(Z6=0,0,6)</f>
        <v>0</v>
      </c>
      <c r="AB6" s="178">
        <f>U6+W6+Y6+AA6</f>
        <v>3</v>
      </c>
      <c r="AC6" s="134"/>
      <c r="AD6" s="133"/>
      <c r="AE6" s="178"/>
      <c r="AF6" s="134">
        <v>1</v>
      </c>
      <c r="AG6" s="133">
        <f>AF6*12</f>
        <v>12</v>
      </c>
      <c r="AH6" s="133"/>
      <c r="AI6" s="133">
        <f>AH6*5</f>
        <v>0</v>
      </c>
      <c r="AJ6" s="133"/>
      <c r="AK6" s="133">
        <f>AJ6*3</f>
        <v>0</v>
      </c>
      <c r="AL6" s="133"/>
      <c r="AM6" s="133">
        <f>AL6*1</f>
        <v>0</v>
      </c>
      <c r="AN6" s="133"/>
      <c r="AO6" s="133">
        <f>AN6*5</f>
        <v>0</v>
      </c>
      <c r="AP6" s="133"/>
      <c r="AQ6" s="133">
        <f>AP6*5</f>
        <v>0</v>
      </c>
      <c r="AR6" s="133"/>
      <c r="AS6" s="133">
        <f>AR6*1</f>
        <v>0</v>
      </c>
      <c r="AT6" s="133"/>
      <c r="AU6" s="133">
        <f>AT6*0.5</f>
        <v>0</v>
      </c>
      <c r="AV6" s="133"/>
      <c r="AW6" s="133">
        <f>AV6*1</f>
        <v>0</v>
      </c>
      <c r="AX6" s="136">
        <f>IF(AI6+AK6+AM6+AO6+AQ6+AS6+AU6+AW6&gt;10,10,AI6+AK6+AM6+AO6+AQ6+AS6+AU6+AW6)</f>
        <v>0</v>
      </c>
      <c r="AY6" s="179">
        <f>AG6+AX6</f>
        <v>12</v>
      </c>
      <c r="AZ6" s="135">
        <f>S6+AB6+AY6</f>
        <v>145</v>
      </c>
    </row>
    <row r="7" spans="1:52" s="105" customFormat="1" ht="13.5">
      <c r="A7" s="134">
        <v>3</v>
      </c>
      <c r="B7" s="172" t="s">
        <v>200</v>
      </c>
      <c r="C7" s="173">
        <v>22966</v>
      </c>
      <c r="D7" s="174" t="s">
        <v>86</v>
      </c>
      <c r="E7" s="175" t="s">
        <v>28</v>
      </c>
      <c r="F7" s="172" t="s">
        <v>184</v>
      </c>
      <c r="G7" s="250">
        <v>11</v>
      </c>
      <c r="H7" s="133">
        <f>G7*6</f>
        <v>66</v>
      </c>
      <c r="I7" s="133"/>
      <c r="J7" s="133">
        <f>I7*6</f>
        <v>0</v>
      </c>
      <c r="K7" s="133">
        <v>19</v>
      </c>
      <c r="L7" s="133">
        <f>IF(K7&gt;4,K7*2+4,K7*3)</f>
        <v>42</v>
      </c>
      <c r="M7" s="177"/>
      <c r="N7" s="133">
        <f>IF(M7&gt;4,M7*2+4,M7*3)</f>
        <v>0</v>
      </c>
      <c r="O7" s="177">
        <v>5</v>
      </c>
      <c r="P7" s="177">
        <f>O7*2</f>
        <v>10</v>
      </c>
      <c r="Q7" s="177">
        <v>2</v>
      </c>
      <c r="R7" s="177">
        <f>Q7*3</f>
        <v>6</v>
      </c>
      <c r="S7" s="178">
        <f>H7+J7+L7+N7+P7+R7</f>
        <v>124</v>
      </c>
      <c r="T7" s="134"/>
      <c r="U7" s="133">
        <f>IF(T7=0,0,6)</f>
        <v>0</v>
      </c>
      <c r="V7" s="133"/>
      <c r="W7" s="133">
        <f>V7*4</f>
        <v>0</v>
      </c>
      <c r="X7" s="133"/>
      <c r="Y7" s="133">
        <f>X7*3</f>
        <v>0</v>
      </c>
      <c r="Z7" s="133"/>
      <c r="AA7" s="133">
        <f>IF(Z7=0,0,6)</f>
        <v>0</v>
      </c>
      <c r="AB7" s="178">
        <f>U7+W7+Y7+AA7</f>
        <v>0</v>
      </c>
      <c r="AC7" s="134"/>
      <c r="AD7" s="133"/>
      <c r="AE7" s="178"/>
      <c r="AF7" s="134">
        <v>1</v>
      </c>
      <c r="AG7" s="133">
        <f>AF7*12</f>
        <v>12</v>
      </c>
      <c r="AH7" s="133"/>
      <c r="AI7" s="133">
        <f>AH7*5</f>
        <v>0</v>
      </c>
      <c r="AJ7" s="133">
        <v>2</v>
      </c>
      <c r="AK7" s="133">
        <f>AJ7*3</f>
        <v>6</v>
      </c>
      <c r="AL7" s="133"/>
      <c r="AM7" s="133">
        <f>AL7*1</f>
        <v>0</v>
      </c>
      <c r="AN7" s="133"/>
      <c r="AO7" s="133">
        <f>AN7*5</f>
        <v>0</v>
      </c>
      <c r="AP7" s="133"/>
      <c r="AQ7" s="133">
        <f>AP7*5</f>
        <v>0</v>
      </c>
      <c r="AR7" s="133">
        <v>1</v>
      </c>
      <c r="AS7" s="133">
        <f>AR7*1</f>
        <v>1</v>
      </c>
      <c r="AT7" s="133"/>
      <c r="AU7" s="133">
        <f>AT7*0.5</f>
        <v>0</v>
      </c>
      <c r="AV7" s="133"/>
      <c r="AW7" s="133">
        <f>AV7*1</f>
        <v>0</v>
      </c>
      <c r="AX7" s="136">
        <f>IF(AI7+AK7+AM7+AO7+AQ7+AS7+AU7+AW7&gt;10,10,AI7+AK7+AM7+AO7+AQ7+AS7+AU7+AW7)</f>
        <v>7</v>
      </c>
      <c r="AY7" s="179">
        <f>AG7+AX7</f>
        <v>19</v>
      </c>
      <c r="AZ7" s="135">
        <f>S7+AB7+AY7</f>
        <v>143</v>
      </c>
    </row>
    <row r="8" spans="1:52" s="105" customFormat="1" ht="13.5">
      <c r="A8" s="134">
        <v>4</v>
      </c>
      <c r="B8" s="172" t="s">
        <v>344</v>
      </c>
      <c r="C8" s="173">
        <v>22571</v>
      </c>
      <c r="D8" s="174" t="s">
        <v>86</v>
      </c>
      <c r="E8" s="175" t="s">
        <v>28</v>
      </c>
      <c r="F8" s="172" t="s">
        <v>184</v>
      </c>
      <c r="G8" s="250">
        <v>11</v>
      </c>
      <c r="H8" s="133">
        <f>G8*6</f>
        <v>66</v>
      </c>
      <c r="I8" s="133"/>
      <c r="J8" s="133">
        <f>I8*6</f>
        <v>0</v>
      </c>
      <c r="K8" s="133">
        <v>18</v>
      </c>
      <c r="L8" s="133">
        <f>IF(K8&gt;4,K8*2+4,K8*3)</f>
        <v>40</v>
      </c>
      <c r="M8" s="177"/>
      <c r="N8" s="133">
        <f>IF(M8&gt;4,M8*2+4,M8*3)</f>
        <v>0</v>
      </c>
      <c r="O8" s="177">
        <v>5</v>
      </c>
      <c r="P8" s="177">
        <f>O8*2</f>
        <v>10</v>
      </c>
      <c r="Q8" s="177">
        <v>2</v>
      </c>
      <c r="R8" s="177">
        <f>Q8*3</f>
        <v>6</v>
      </c>
      <c r="S8" s="178">
        <f>H8+J8+L8+N8+P8+R8</f>
        <v>122</v>
      </c>
      <c r="T8" s="134"/>
      <c r="U8" s="133">
        <f>IF(T8=0,0,6)</f>
        <v>0</v>
      </c>
      <c r="V8" s="133"/>
      <c r="W8" s="133">
        <f>V8*4</f>
        <v>0</v>
      </c>
      <c r="X8" s="133"/>
      <c r="Y8" s="133">
        <f>X8*3</f>
        <v>0</v>
      </c>
      <c r="Z8" s="133"/>
      <c r="AA8" s="133">
        <f>IF(Z8=0,0,6)</f>
        <v>0</v>
      </c>
      <c r="AB8" s="178">
        <f>U8+W8+Y8+AA8</f>
        <v>0</v>
      </c>
      <c r="AC8" s="134"/>
      <c r="AD8" s="133"/>
      <c r="AE8" s="178"/>
      <c r="AF8" s="134">
        <v>1</v>
      </c>
      <c r="AG8" s="133">
        <f>AF8*12</f>
        <v>12</v>
      </c>
      <c r="AH8" s="133"/>
      <c r="AI8" s="133">
        <f>AH8*5</f>
        <v>0</v>
      </c>
      <c r="AJ8" s="133">
        <v>2</v>
      </c>
      <c r="AK8" s="133">
        <f>AJ8*3</f>
        <v>6</v>
      </c>
      <c r="AL8" s="133">
        <v>1</v>
      </c>
      <c r="AM8" s="133">
        <f>AL8*1</f>
        <v>1</v>
      </c>
      <c r="AN8" s="133"/>
      <c r="AO8" s="133">
        <f>AN8*5</f>
        <v>0</v>
      </c>
      <c r="AP8" s="133"/>
      <c r="AQ8" s="133">
        <f>AP8*5</f>
        <v>0</v>
      </c>
      <c r="AR8" s="133">
        <v>1</v>
      </c>
      <c r="AS8" s="133">
        <f>AR8*1</f>
        <v>1</v>
      </c>
      <c r="AT8" s="133"/>
      <c r="AU8" s="133">
        <f>AT8*0.5</f>
        <v>0</v>
      </c>
      <c r="AV8" s="133"/>
      <c r="AW8" s="133">
        <f>AV8*1</f>
        <v>0</v>
      </c>
      <c r="AX8" s="136">
        <f>IF(AI8+AK8+AM8+AO8+AQ8+AS8+AU8+AW8&gt;10,10,AI8+AK8+AM8+AO8+AQ8+AS8+AU8+AW8)</f>
        <v>8</v>
      </c>
      <c r="AY8" s="179">
        <f>AG8+AX8</f>
        <v>20</v>
      </c>
      <c r="AZ8" s="135">
        <f>S8+AB8+AY8</f>
        <v>142</v>
      </c>
    </row>
    <row r="9" spans="1:52" s="105" customFormat="1" ht="13.5">
      <c r="A9" s="134">
        <v>5</v>
      </c>
      <c r="B9" s="172" t="s">
        <v>186</v>
      </c>
      <c r="C9" s="173">
        <v>22684</v>
      </c>
      <c r="D9" s="174" t="s">
        <v>86</v>
      </c>
      <c r="E9" s="175" t="s">
        <v>28</v>
      </c>
      <c r="F9" s="172" t="s">
        <v>184</v>
      </c>
      <c r="G9" s="250">
        <v>11</v>
      </c>
      <c r="H9" s="133">
        <f>G9*6</f>
        <v>66</v>
      </c>
      <c r="I9" s="133"/>
      <c r="J9" s="133">
        <f>I9*6</f>
        <v>0</v>
      </c>
      <c r="K9" s="133">
        <v>19</v>
      </c>
      <c r="L9" s="133">
        <f>IF(K9&gt;4,K9*2+4,K9*3)</f>
        <v>42</v>
      </c>
      <c r="M9" s="177"/>
      <c r="N9" s="133">
        <f>IF(M9&gt;4,M9*2+4,M9*3)</f>
        <v>0</v>
      </c>
      <c r="O9" s="177">
        <v>5</v>
      </c>
      <c r="P9" s="177">
        <f>O9*2</f>
        <v>10</v>
      </c>
      <c r="Q9" s="177">
        <v>2</v>
      </c>
      <c r="R9" s="177">
        <f>Q9*3</f>
        <v>6</v>
      </c>
      <c r="S9" s="178">
        <f>H9+J9+L9+N9+P9+R9</f>
        <v>124</v>
      </c>
      <c r="T9" s="134"/>
      <c r="U9" s="133">
        <f>IF(T9=0,0,6)</f>
        <v>0</v>
      </c>
      <c r="V9" s="133"/>
      <c r="W9" s="133">
        <f>V9*4</f>
        <v>0</v>
      </c>
      <c r="X9" s="133"/>
      <c r="Y9" s="133">
        <f>X9*3</f>
        <v>0</v>
      </c>
      <c r="Z9" s="133"/>
      <c r="AA9" s="133">
        <f>IF(Z9=0,0,6)</f>
        <v>0</v>
      </c>
      <c r="AB9" s="178">
        <f>U9+W9+Y9+AA9</f>
        <v>0</v>
      </c>
      <c r="AC9" s="134"/>
      <c r="AD9" s="133"/>
      <c r="AE9" s="178"/>
      <c r="AF9" s="134">
        <v>1</v>
      </c>
      <c r="AG9" s="133">
        <f>AF9*12</f>
        <v>12</v>
      </c>
      <c r="AH9" s="133"/>
      <c r="AI9" s="133">
        <f>AH9*5</f>
        <v>0</v>
      </c>
      <c r="AJ9" s="133">
        <v>2</v>
      </c>
      <c r="AK9" s="133">
        <f>AJ9*3</f>
        <v>6</v>
      </c>
      <c r="AL9" s="133"/>
      <c r="AM9" s="133">
        <f>AL9*1</f>
        <v>0</v>
      </c>
      <c r="AN9" s="133"/>
      <c r="AO9" s="133">
        <f>AN9*5</f>
        <v>0</v>
      </c>
      <c r="AP9" s="133"/>
      <c r="AQ9" s="133">
        <f>AP9*5</f>
        <v>0</v>
      </c>
      <c r="AR9" s="133"/>
      <c r="AS9" s="133">
        <f>AR9*1</f>
        <v>0</v>
      </c>
      <c r="AT9" s="133"/>
      <c r="AU9" s="133">
        <f>AT9*0.5</f>
        <v>0</v>
      </c>
      <c r="AV9" s="133"/>
      <c r="AW9" s="133">
        <f>AV9*1</f>
        <v>0</v>
      </c>
      <c r="AX9" s="136">
        <f>IF(AI9+AK9+AM9+AO9+AQ9+AS9+AU9+AW9&gt;10,10,AI9+AK9+AM9+AO9+AQ9+AS9+AU9+AW9)</f>
        <v>6</v>
      </c>
      <c r="AY9" s="179">
        <f>AG9+AX9</f>
        <v>18</v>
      </c>
      <c r="AZ9" s="135">
        <f>S9+AB9+AY9</f>
        <v>142</v>
      </c>
    </row>
    <row r="10" spans="1:52" s="105" customFormat="1" ht="13.5">
      <c r="A10" s="134">
        <v>6</v>
      </c>
      <c r="B10" s="172" t="s">
        <v>193</v>
      </c>
      <c r="C10" s="173">
        <v>25150</v>
      </c>
      <c r="D10" s="174" t="s">
        <v>86</v>
      </c>
      <c r="E10" s="175" t="s">
        <v>28</v>
      </c>
      <c r="F10" s="172" t="s">
        <v>184</v>
      </c>
      <c r="G10" s="250">
        <v>11</v>
      </c>
      <c r="H10" s="133">
        <f>G10*6</f>
        <v>66</v>
      </c>
      <c r="I10" s="133"/>
      <c r="J10" s="133">
        <f>I10*6</f>
        <v>0</v>
      </c>
      <c r="K10" s="133">
        <v>15</v>
      </c>
      <c r="L10" s="133">
        <f>IF(K10&gt;4,K10*2+4,K10*3)</f>
        <v>34</v>
      </c>
      <c r="M10" s="177"/>
      <c r="N10" s="133">
        <f>IF(M10&gt;4,M10*2+4,M10*3)</f>
        <v>0</v>
      </c>
      <c r="O10" s="177">
        <v>5</v>
      </c>
      <c r="P10" s="177">
        <f>O10*2</f>
        <v>10</v>
      </c>
      <c r="Q10" s="177">
        <v>2</v>
      </c>
      <c r="R10" s="177">
        <f>Q10*3</f>
        <v>6</v>
      </c>
      <c r="S10" s="178">
        <f>H10+J10+L10+N10+P10+R10</f>
        <v>116</v>
      </c>
      <c r="T10" s="134"/>
      <c r="U10" s="133">
        <f>IF(T10=0,0,6)</f>
        <v>0</v>
      </c>
      <c r="V10" s="133"/>
      <c r="W10" s="133">
        <f>V10*4</f>
        <v>0</v>
      </c>
      <c r="X10" s="133">
        <v>1</v>
      </c>
      <c r="Y10" s="133">
        <f>X10*3</f>
        <v>3</v>
      </c>
      <c r="Z10" s="133"/>
      <c r="AA10" s="133">
        <f>IF(Z10=0,0,6)</f>
        <v>0</v>
      </c>
      <c r="AB10" s="178">
        <f>U10+W10+Y10+AA10</f>
        <v>3</v>
      </c>
      <c r="AC10" s="134"/>
      <c r="AD10" s="133"/>
      <c r="AE10" s="178"/>
      <c r="AF10" s="134">
        <v>1</v>
      </c>
      <c r="AG10" s="133">
        <f>AF10*12</f>
        <v>12</v>
      </c>
      <c r="AH10" s="133"/>
      <c r="AI10" s="133">
        <f>AH10*5</f>
        <v>0</v>
      </c>
      <c r="AJ10" s="133"/>
      <c r="AK10" s="133">
        <f>AJ10*3</f>
        <v>0</v>
      </c>
      <c r="AL10" s="133"/>
      <c r="AM10" s="133">
        <f>AL10*1</f>
        <v>0</v>
      </c>
      <c r="AN10" s="133">
        <v>2</v>
      </c>
      <c r="AO10" s="133">
        <f>AN10*5</f>
        <v>10</v>
      </c>
      <c r="AP10" s="133"/>
      <c r="AQ10" s="133">
        <f>AP10*5</f>
        <v>0</v>
      </c>
      <c r="AR10" s="133"/>
      <c r="AS10" s="133">
        <f>AR10*1</f>
        <v>0</v>
      </c>
      <c r="AT10" s="133"/>
      <c r="AU10" s="133">
        <f>AT10*0.5</f>
        <v>0</v>
      </c>
      <c r="AV10" s="133"/>
      <c r="AW10" s="133">
        <f>AV10*1</f>
        <v>0</v>
      </c>
      <c r="AX10" s="136">
        <f>IF(AI10+AK10+AM10+AO10+AQ10+AS10+AU10+AW10&gt;10,10,AI10+AK10+AM10+AO10+AQ10+AS10+AU10+AW10)</f>
        <v>10</v>
      </c>
      <c r="AY10" s="179">
        <f>AG10+AX10</f>
        <v>22</v>
      </c>
      <c r="AZ10" s="135">
        <f>S10+AB10+AY10</f>
        <v>141</v>
      </c>
    </row>
    <row r="11" spans="1:52" s="105" customFormat="1" ht="13.5">
      <c r="A11" s="134">
        <v>7</v>
      </c>
      <c r="B11" s="172" t="s">
        <v>201</v>
      </c>
      <c r="C11" s="173">
        <v>22572</v>
      </c>
      <c r="D11" s="174" t="s">
        <v>86</v>
      </c>
      <c r="E11" s="175" t="s">
        <v>28</v>
      </c>
      <c r="F11" s="172" t="s">
        <v>184</v>
      </c>
      <c r="G11" s="250">
        <v>11</v>
      </c>
      <c r="H11" s="133">
        <f>G11*6</f>
        <v>66</v>
      </c>
      <c r="I11" s="133"/>
      <c r="J11" s="133">
        <f>I11*6</f>
        <v>0</v>
      </c>
      <c r="K11" s="133">
        <v>18</v>
      </c>
      <c r="L11" s="133">
        <f>IF(K11&gt;4,K11*2+4,K11*3)</f>
        <v>40</v>
      </c>
      <c r="M11" s="177">
        <v>1</v>
      </c>
      <c r="N11" s="133">
        <f>IF(M11&gt;4,M11*2+4,M11*3)</f>
        <v>3</v>
      </c>
      <c r="O11" s="177">
        <v>5</v>
      </c>
      <c r="P11" s="177">
        <f>O11*2</f>
        <v>10</v>
      </c>
      <c r="Q11" s="177">
        <v>2</v>
      </c>
      <c r="R11" s="177">
        <f>Q11*3</f>
        <v>6</v>
      </c>
      <c r="S11" s="178">
        <f>H11+J11+L11+N11+P11+R11</f>
        <v>125</v>
      </c>
      <c r="T11" s="134"/>
      <c r="U11" s="133">
        <f>IF(T11=0,0,6)</f>
        <v>0</v>
      </c>
      <c r="V11" s="133"/>
      <c r="W11" s="133">
        <f>V11*4</f>
        <v>0</v>
      </c>
      <c r="X11" s="133"/>
      <c r="Y11" s="133">
        <f>X11*3</f>
        <v>0</v>
      </c>
      <c r="Z11" s="133"/>
      <c r="AA11" s="133">
        <f>IF(Z11=0,0,6)</f>
        <v>0</v>
      </c>
      <c r="AB11" s="178">
        <f>U11+W11+Y11+AA11</f>
        <v>0</v>
      </c>
      <c r="AC11" s="134"/>
      <c r="AD11" s="133"/>
      <c r="AE11" s="178" t="s">
        <v>120</v>
      </c>
      <c r="AF11" s="134">
        <v>1</v>
      </c>
      <c r="AG11" s="133">
        <f>AF11*12</f>
        <v>12</v>
      </c>
      <c r="AH11" s="133"/>
      <c r="AI11" s="133">
        <f>AH11*5</f>
        <v>0</v>
      </c>
      <c r="AJ11" s="133">
        <v>1</v>
      </c>
      <c r="AK11" s="133">
        <f>AJ11*3</f>
        <v>3</v>
      </c>
      <c r="AL11" s="133"/>
      <c r="AM11" s="133">
        <f>AL11*1</f>
        <v>0</v>
      </c>
      <c r="AN11" s="133"/>
      <c r="AO11" s="133">
        <f>AN11*5</f>
        <v>0</v>
      </c>
      <c r="AP11" s="133"/>
      <c r="AQ11" s="133">
        <f>AP11*5</f>
        <v>0</v>
      </c>
      <c r="AR11" s="133"/>
      <c r="AS11" s="133">
        <f>AR11*1</f>
        <v>0</v>
      </c>
      <c r="AT11" s="133"/>
      <c r="AU11" s="133">
        <f>AT11*0.5</f>
        <v>0</v>
      </c>
      <c r="AV11" s="133"/>
      <c r="AW11" s="133">
        <f>AV11*1</f>
        <v>0</v>
      </c>
      <c r="AX11" s="136">
        <f>IF(AI11+AK11+AM11+AO11+AQ11+AS11+AU11+AW11&gt;10,10,AI11+AK11+AM11+AO11+AQ11+AS11+AU11+AW11)</f>
        <v>3</v>
      </c>
      <c r="AY11" s="179">
        <f>AG11+AX11</f>
        <v>15</v>
      </c>
      <c r="AZ11" s="135">
        <f>S11+AB11+AY11</f>
        <v>140</v>
      </c>
    </row>
    <row r="12" spans="1:52" s="105" customFormat="1" ht="13.5">
      <c r="A12" s="134">
        <v>8</v>
      </c>
      <c r="B12" s="172" t="s">
        <v>185</v>
      </c>
      <c r="C12" s="173">
        <v>22585</v>
      </c>
      <c r="D12" s="174" t="s">
        <v>86</v>
      </c>
      <c r="E12" s="175" t="s">
        <v>28</v>
      </c>
      <c r="F12" s="172" t="s">
        <v>184</v>
      </c>
      <c r="G12" s="250">
        <v>11</v>
      </c>
      <c r="H12" s="133">
        <f>G12*6</f>
        <v>66</v>
      </c>
      <c r="I12" s="133"/>
      <c r="J12" s="133">
        <f>I12*6</f>
        <v>0</v>
      </c>
      <c r="K12" s="133">
        <v>17</v>
      </c>
      <c r="L12" s="133">
        <f>IF(K12&gt;4,K12*2+4,K12*3)</f>
        <v>38</v>
      </c>
      <c r="M12" s="177"/>
      <c r="N12" s="133">
        <f>IF(M12&gt;4,M12*2+4,M12*3)</f>
        <v>0</v>
      </c>
      <c r="O12" s="177">
        <v>5</v>
      </c>
      <c r="P12" s="177">
        <f>O12*2</f>
        <v>10</v>
      </c>
      <c r="Q12" s="177">
        <v>2</v>
      </c>
      <c r="R12" s="177">
        <f>Q12*3</f>
        <v>6</v>
      </c>
      <c r="S12" s="178">
        <f>H12+J12+L12+N12+P12+R12</f>
        <v>120</v>
      </c>
      <c r="T12" s="134"/>
      <c r="U12" s="133">
        <f>IF(T12=0,0,6)</f>
        <v>0</v>
      </c>
      <c r="V12" s="133"/>
      <c r="W12" s="133">
        <f>V12*4</f>
        <v>0</v>
      </c>
      <c r="X12" s="133"/>
      <c r="Y12" s="133">
        <f>X12*3</f>
        <v>0</v>
      </c>
      <c r="Z12" s="133"/>
      <c r="AA12" s="133">
        <f>IF(Z12=0,0,6)</f>
        <v>0</v>
      </c>
      <c r="AB12" s="178">
        <f>U12+W12+Y12+AA12</f>
        <v>0</v>
      </c>
      <c r="AC12" s="134" t="s">
        <v>120</v>
      </c>
      <c r="AD12" s="133"/>
      <c r="AE12" s="178"/>
      <c r="AF12" s="134">
        <v>1</v>
      </c>
      <c r="AG12" s="133">
        <f>AF12*12</f>
        <v>12</v>
      </c>
      <c r="AH12" s="133"/>
      <c r="AI12" s="133">
        <f>AH12*5</f>
        <v>0</v>
      </c>
      <c r="AJ12" s="133">
        <v>2</v>
      </c>
      <c r="AK12" s="133">
        <f>AJ12*3</f>
        <v>6</v>
      </c>
      <c r="AL12" s="133">
        <v>2</v>
      </c>
      <c r="AM12" s="133">
        <f>AL12*1</f>
        <v>2</v>
      </c>
      <c r="AN12" s="133"/>
      <c r="AO12" s="133">
        <f>AN12*5</f>
        <v>0</v>
      </c>
      <c r="AP12" s="133"/>
      <c r="AQ12" s="133">
        <f>AP12*5</f>
        <v>0</v>
      </c>
      <c r="AR12" s="133"/>
      <c r="AS12" s="133">
        <f>AR12*1</f>
        <v>0</v>
      </c>
      <c r="AT12" s="133"/>
      <c r="AU12" s="133">
        <f>AT12*0.5</f>
        <v>0</v>
      </c>
      <c r="AV12" s="133"/>
      <c r="AW12" s="133">
        <f>AV12*1</f>
        <v>0</v>
      </c>
      <c r="AX12" s="136">
        <f>IF(AI12+AK12+AM12+AO12+AQ12+AS12+AU12+AW12&gt;10,10,AI12+AK12+AM12+AO12+AQ12+AS12+AU12+AW12)</f>
        <v>8</v>
      </c>
      <c r="AY12" s="179">
        <f>AG12+AX12</f>
        <v>20</v>
      </c>
      <c r="AZ12" s="135">
        <f>S12+AB12+AY12</f>
        <v>140</v>
      </c>
    </row>
    <row r="13" spans="1:52" s="105" customFormat="1" ht="13.5">
      <c r="A13" s="134">
        <v>9</v>
      </c>
      <c r="B13" s="172" t="s">
        <v>190</v>
      </c>
      <c r="C13" s="173">
        <v>22532</v>
      </c>
      <c r="D13" s="174" t="s">
        <v>86</v>
      </c>
      <c r="E13" s="175" t="s">
        <v>28</v>
      </c>
      <c r="F13" s="172" t="s">
        <v>184</v>
      </c>
      <c r="G13" s="250">
        <v>11</v>
      </c>
      <c r="H13" s="133">
        <f>G13*6</f>
        <v>66</v>
      </c>
      <c r="I13" s="133"/>
      <c r="J13" s="133">
        <f>I13*6</f>
        <v>0</v>
      </c>
      <c r="K13" s="133">
        <v>19</v>
      </c>
      <c r="L13" s="133">
        <f>IF(K13&gt;4,K13*2+4,K13*3)</f>
        <v>42</v>
      </c>
      <c r="M13" s="177"/>
      <c r="N13" s="133">
        <f>IF(M13&gt;4,M13*2+4,M13*3)</f>
        <v>0</v>
      </c>
      <c r="O13" s="177">
        <v>5</v>
      </c>
      <c r="P13" s="177">
        <f>O13*2</f>
        <v>10</v>
      </c>
      <c r="Q13" s="177">
        <v>2</v>
      </c>
      <c r="R13" s="177">
        <f>Q13*3</f>
        <v>6</v>
      </c>
      <c r="S13" s="178">
        <f>H13+J13+L13+N13+P13+R13</f>
        <v>124</v>
      </c>
      <c r="T13" s="134"/>
      <c r="U13" s="133">
        <f>IF(T13=0,0,6)</f>
        <v>0</v>
      </c>
      <c r="V13" s="133"/>
      <c r="W13" s="133">
        <f>V13*4</f>
        <v>0</v>
      </c>
      <c r="X13" s="133"/>
      <c r="Y13" s="133">
        <f>X13*3</f>
        <v>0</v>
      </c>
      <c r="Z13" s="133"/>
      <c r="AA13" s="133">
        <f>IF(Z13=0,0,6)</f>
        <v>0</v>
      </c>
      <c r="AB13" s="178">
        <f>U13+W13+Y13+AA13</f>
        <v>0</v>
      </c>
      <c r="AC13" s="134"/>
      <c r="AD13" s="133"/>
      <c r="AE13" s="178"/>
      <c r="AF13" s="134">
        <v>1</v>
      </c>
      <c r="AG13" s="133">
        <f>AF13*12</f>
        <v>12</v>
      </c>
      <c r="AH13" s="133"/>
      <c r="AI13" s="133">
        <f>AH13*5</f>
        <v>0</v>
      </c>
      <c r="AJ13" s="133">
        <v>1</v>
      </c>
      <c r="AK13" s="133">
        <f>AJ13*3</f>
        <v>3</v>
      </c>
      <c r="AL13" s="133"/>
      <c r="AM13" s="133">
        <f>AL13*1</f>
        <v>0</v>
      </c>
      <c r="AN13" s="133"/>
      <c r="AO13" s="133">
        <f>AN13*5</f>
        <v>0</v>
      </c>
      <c r="AP13" s="133"/>
      <c r="AQ13" s="133">
        <f>AP13*5</f>
        <v>0</v>
      </c>
      <c r="AR13" s="133"/>
      <c r="AS13" s="133">
        <f>AR13*1</f>
        <v>0</v>
      </c>
      <c r="AT13" s="133"/>
      <c r="AU13" s="133">
        <f>AT13*0.5</f>
        <v>0</v>
      </c>
      <c r="AV13" s="133"/>
      <c r="AW13" s="133">
        <f>AV13*1</f>
        <v>0</v>
      </c>
      <c r="AX13" s="136">
        <f>IF(AI13+AK13+AM13+AO13+AQ13+AS13+AU13+AW13&gt;10,10,AI13+AK13+AM13+AO13+AQ13+AS13+AU13+AW13)</f>
        <v>3</v>
      </c>
      <c r="AY13" s="179">
        <f>AG13+AX13</f>
        <v>15</v>
      </c>
      <c r="AZ13" s="135">
        <f>S13+AB13+AY13</f>
        <v>139</v>
      </c>
    </row>
    <row r="14" spans="1:52" s="105" customFormat="1" ht="13.5">
      <c r="A14" s="134">
        <v>10</v>
      </c>
      <c r="B14" s="172" t="s">
        <v>194</v>
      </c>
      <c r="C14" s="173">
        <v>21767</v>
      </c>
      <c r="D14" s="174" t="s">
        <v>86</v>
      </c>
      <c r="E14" s="175" t="s">
        <v>28</v>
      </c>
      <c r="F14" s="172" t="s">
        <v>184</v>
      </c>
      <c r="G14" s="250">
        <v>11</v>
      </c>
      <c r="H14" s="133">
        <f>G14*6</f>
        <v>66</v>
      </c>
      <c r="I14" s="133"/>
      <c r="J14" s="133">
        <f>I14*6</f>
        <v>0</v>
      </c>
      <c r="K14" s="133">
        <v>17</v>
      </c>
      <c r="L14" s="133">
        <f>IF(K14&gt;4,K14*2+4,K14*3)</f>
        <v>38</v>
      </c>
      <c r="M14" s="177"/>
      <c r="N14" s="133">
        <f>IF(M14&gt;4,M14*2+4,M14*3)</f>
        <v>0</v>
      </c>
      <c r="O14" s="177">
        <v>5</v>
      </c>
      <c r="P14" s="177">
        <f>O14*2</f>
        <v>10</v>
      </c>
      <c r="Q14" s="177">
        <v>2</v>
      </c>
      <c r="R14" s="177">
        <f>Q14*3</f>
        <v>6</v>
      </c>
      <c r="S14" s="178">
        <f>H14+J14+L14+N14+P14+R14</f>
        <v>120</v>
      </c>
      <c r="T14" s="134"/>
      <c r="U14" s="133">
        <f>IF(T14=0,0,6)</f>
        <v>0</v>
      </c>
      <c r="V14" s="133"/>
      <c r="W14" s="133">
        <f>V14*4</f>
        <v>0</v>
      </c>
      <c r="X14" s="133">
        <v>1</v>
      </c>
      <c r="Y14" s="133">
        <f>X14*3</f>
        <v>3</v>
      </c>
      <c r="Z14" s="133"/>
      <c r="AA14" s="133">
        <f>IF(Z14=0,0,6)</f>
        <v>0</v>
      </c>
      <c r="AB14" s="178">
        <f>U14+W14+Y14+AA14</f>
        <v>3</v>
      </c>
      <c r="AC14" s="134"/>
      <c r="AD14" s="133"/>
      <c r="AE14" s="178"/>
      <c r="AF14" s="134">
        <v>1</v>
      </c>
      <c r="AG14" s="133">
        <f>AF14*12</f>
        <v>12</v>
      </c>
      <c r="AH14" s="133"/>
      <c r="AI14" s="133">
        <f>AH14*5</f>
        <v>0</v>
      </c>
      <c r="AJ14" s="133">
        <v>1</v>
      </c>
      <c r="AK14" s="133">
        <f>AJ14*3</f>
        <v>3</v>
      </c>
      <c r="AL14" s="133"/>
      <c r="AM14" s="133">
        <f>AL14*1</f>
        <v>0</v>
      </c>
      <c r="AN14" s="133"/>
      <c r="AO14" s="133">
        <f>AN14*5</f>
        <v>0</v>
      </c>
      <c r="AP14" s="133"/>
      <c r="AQ14" s="133">
        <f>AP14*5</f>
        <v>0</v>
      </c>
      <c r="AR14" s="133"/>
      <c r="AS14" s="133">
        <f>AR14*1</f>
        <v>0</v>
      </c>
      <c r="AT14" s="133"/>
      <c r="AU14" s="133">
        <f>AT14*0.5</f>
        <v>0</v>
      </c>
      <c r="AV14" s="133"/>
      <c r="AW14" s="133">
        <f>AV14*1</f>
        <v>0</v>
      </c>
      <c r="AX14" s="136">
        <f>IF(AI14+AK14+AM14+AO14+AQ14+AS14+AU14+AW14&gt;10,10,AI14+AK14+AM14+AO14+AQ14+AS14+AU14+AW14)</f>
        <v>3</v>
      </c>
      <c r="AY14" s="179">
        <f>AG14+AX14</f>
        <v>15</v>
      </c>
      <c r="AZ14" s="135">
        <f>S14+AB14+AY14</f>
        <v>138</v>
      </c>
    </row>
    <row r="15" spans="1:52" s="105" customFormat="1" ht="13.5">
      <c r="A15" s="134">
        <v>11</v>
      </c>
      <c r="B15" s="172" t="s">
        <v>205</v>
      </c>
      <c r="C15" s="173">
        <v>22474</v>
      </c>
      <c r="D15" s="174" t="s">
        <v>86</v>
      </c>
      <c r="E15" s="175" t="s">
        <v>28</v>
      </c>
      <c r="F15" s="172" t="s">
        <v>184</v>
      </c>
      <c r="G15" s="250">
        <v>11</v>
      </c>
      <c r="H15" s="133">
        <f>G15*6</f>
        <v>66</v>
      </c>
      <c r="I15" s="133"/>
      <c r="J15" s="133">
        <f>I15*6</f>
        <v>0</v>
      </c>
      <c r="K15" s="133">
        <v>17</v>
      </c>
      <c r="L15" s="133">
        <f>IF(K15&gt;4,K15*2+4,K15*3)</f>
        <v>38</v>
      </c>
      <c r="M15" s="177"/>
      <c r="N15" s="133">
        <f>IF(M15&gt;4,M15*2+4,M15*3)</f>
        <v>0</v>
      </c>
      <c r="O15" s="177">
        <v>5</v>
      </c>
      <c r="P15" s="177">
        <f>O15*2</f>
        <v>10</v>
      </c>
      <c r="Q15" s="177">
        <v>2</v>
      </c>
      <c r="R15" s="177">
        <f>Q15*3</f>
        <v>6</v>
      </c>
      <c r="S15" s="178">
        <f>H15+J15+L15+N15+P15+R15</f>
        <v>120</v>
      </c>
      <c r="T15" s="134"/>
      <c r="U15" s="133">
        <f>IF(T15=0,0,6)</f>
        <v>0</v>
      </c>
      <c r="V15" s="133"/>
      <c r="W15" s="133">
        <f>V15*4</f>
        <v>0</v>
      </c>
      <c r="X15" s="133">
        <v>1</v>
      </c>
      <c r="Y15" s="133">
        <f>X15*3</f>
        <v>3</v>
      </c>
      <c r="Z15" s="133"/>
      <c r="AA15" s="133">
        <f>IF(Z15=0,0,6)</f>
        <v>0</v>
      </c>
      <c r="AB15" s="178">
        <f>U15+W15+Y15+AA15</f>
        <v>3</v>
      </c>
      <c r="AC15" s="134"/>
      <c r="AD15" s="133"/>
      <c r="AE15" s="178"/>
      <c r="AF15" s="134">
        <v>1</v>
      </c>
      <c r="AG15" s="133">
        <f>AF15*12</f>
        <v>12</v>
      </c>
      <c r="AH15" s="133"/>
      <c r="AI15" s="133">
        <f>AH15*5</f>
        <v>0</v>
      </c>
      <c r="AJ15" s="133">
        <v>1</v>
      </c>
      <c r="AK15" s="133">
        <f>AJ15*3</f>
        <v>3</v>
      </c>
      <c r="AL15" s="133"/>
      <c r="AM15" s="133">
        <f>AL15*1</f>
        <v>0</v>
      </c>
      <c r="AN15" s="133"/>
      <c r="AO15" s="133">
        <f>AN15*5</f>
        <v>0</v>
      </c>
      <c r="AP15" s="133"/>
      <c r="AQ15" s="133">
        <f>AP15*5</f>
        <v>0</v>
      </c>
      <c r="AR15" s="133"/>
      <c r="AS15" s="133">
        <f>AR15*1</f>
        <v>0</v>
      </c>
      <c r="AT15" s="133"/>
      <c r="AU15" s="133">
        <f>AT15*0.5</f>
        <v>0</v>
      </c>
      <c r="AV15" s="133"/>
      <c r="AW15" s="133">
        <f>AV15*1</f>
        <v>0</v>
      </c>
      <c r="AX15" s="136">
        <f>IF(AI15+AK15+AM15+AO15+AQ15+AS15+AU15+AW15&gt;10,10,AI15+AK15+AM15+AO15+AQ15+AS15+AU15+AW15)</f>
        <v>3</v>
      </c>
      <c r="AY15" s="179">
        <f>AG15+AX15</f>
        <v>15</v>
      </c>
      <c r="AZ15" s="135">
        <f>S15+AB15+AY15</f>
        <v>138</v>
      </c>
    </row>
    <row r="16" spans="1:52" s="105" customFormat="1" ht="13.5">
      <c r="A16" s="134">
        <v>12</v>
      </c>
      <c r="B16" s="172" t="s">
        <v>203</v>
      </c>
      <c r="C16" s="173">
        <v>22164</v>
      </c>
      <c r="D16" s="174" t="s">
        <v>86</v>
      </c>
      <c r="E16" s="175" t="s">
        <v>28</v>
      </c>
      <c r="F16" s="172" t="s">
        <v>184</v>
      </c>
      <c r="G16" s="250">
        <v>11</v>
      </c>
      <c r="H16" s="133">
        <f>G16*6</f>
        <v>66</v>
      </c>
      <c r="I16" s="133"/>
      <c r="J16" s="133">
        <f>I16*6</f>
        <v>0</v>
      </c>
      <c r="K16" s="133">
        <v>18</v>
      </c>
      <c r="L16" s="133">
        <f>IF(K16&gt;4,K16*2+4,K16*3)</f>
        <v>40</v>
      </c>
      <c r="M16" s="177"/>
      <c r="N16" s="133">
        <f>IF(M16&gt;4,M16*2+4,M16*3)</f>
        <v>0</v>
      </c>
      <c r="O16" s="177">
        <v>5</v>
      </c>
      <c r="P16" s="177">
        <f>O16*2</f>
        <v>10</v>
      </c>
      <c r="Q16" s="177">
        <v>2</v>
      </c>
      <c r="R16" s="177">
        <f>Q16*3</f>
        <v>6</v>
      </c>
      <c r="S16" s="178">
        <f>H16+J16+L16+N16+P16+R16</f>
        <v>122</v>
      </c>
      <c r="T16" s="134"/>
      <c r="U16" s="133">
        <f>IF(T16=0,0,6)</f>
        <v>0</v>
      </c>
      <c r="V16" s="133"/>
      <c r="W16" s="133">
        <f>V16*4</f>
        <v>0</v>
      </c>
      <c r="X16" s="133"/>
      <c r="Y16" s="133">
        <f>X16*3</f>
        <v>0</v>
      </c>
      <c r="Z16" s="133"/>
      <c r="AA16" s="133">
        <f>IF(Z16=0,0,6)</f>
        <v>0</v>
      </c>
      <c r="AB16" s="178">
        <f>U16+W16+Y16+AA16</f>
        <v>0</v>
      </c>
      <c r="AC16" s="134"/>
      <c r="AD16" s="133"/>
      <c r="AE16" s="178"/>
      <c r="AF16" s="134">
        <v>1</v>
      </c>
      <c r="AG16" s="133">
        <f>AF16*12</f>
        <v>12</v>
      </c>
      <c r="AH16" s="133"/>
      <c r="AI16" s="133">
        <f>AH16*5</f>
        <v>0</v>
      </c>
      <c r="AJ16" s="133">
        <v>1</v>
      </c>
      <c r="AK16" s="133">
        <f>AJ16*3</f>
        <v>3</v>
      </c>
      <c r="AL16" s="133"/>
      <c r="AM16" s="133">
        <f>AL16*1</f>
        <v>0</v>
      </c>
      <c r="AN16" s="133"/>
      <c r="AO16" s="133">
        <f>AN16*5</f>
        <v>0</v>
      </c>
      <c r="AP16" s="133"/>
      <c r="AQ16" s="133">
        <f>AP16*5</f>
        <v>0</v>
      </c>
      <c r="AR16" s="133"/>
      <c r="AS16" s="133">
        <f>AR16*1</f>
        <v>0</v>
      </c>
      <c r="AT16" s="133"/>
      <c r="AU16" s="133">
        <f>AT16*0.5</f>
        <v>0</v>
      </c>
      <c r="AV16" s="133"/>
      <c r="AW16" s="133">
        <f>AV16*1</f>
        <v>0</v>
      </c>
      <c r="AX16" s="136">
        <f>IF(AI16+AK16+AM16+AO16+AQ16+AS16+AU16+AW16&gt;10,10,AI16+AK16+AM16+AO16+AQ16+AS16+AU16+AW16)</f>
        <v>3</v>
      </c>
      <c r="AY16" s="179">
        <f>AG16+AX16</f>
        <v>15</v>
      </c>
      <c r="AZ16" s="135">
        <f>S16+AB16+AY16</f>
        <v>137</v>
      </c>
    </row>
    <row r="17" spans="1:52" s="105" customFormat="1" ht="13.5">
      <c r="A17" s="134">
        <v>13</v>
      </c>
      <c r="B17" s="172" t="s">
        <v>228</v>
      </c>
      <c r="C17" s="173">
        <v>22179</v>
      </c>
      <c r="D17" s="174" t="s">
        <v>86</v>
      </c>
      <c r="E17" s="175" t="s">
        <v>28</v>
      </c>
      <c r="F17" s="172" t="s">
        <v>184</v>
      </c>
      <c r="G17" s="250">
        <v>11</v>
      </c>
      <c r="H17" s="133">
        <f>G17*6</f>
        <v>66</v>
      </c>
      <c r="I17" s="133"/>
      <c r="J17" s="133">
        <f>I17*6</f>
        <v>0</v>
      </c>
      <c r="K17" s="133">
        <v>18</v>
      </c>
      <c r="L17" s="133">
        <f>IF(K17&gt;4,K17*2+4,K17*3)</f>
        <v>40</v>
      </c>
      <c r="M17" s="177"/>
      <c r="N17" s="133">
        <f>IF(M17&gt;4,M17*2+4,M17*3)</f>
        <v>0</v>
      </c>
      <c r="O17" s="177">
        <v>5</v>
      </c>
      <c r="P17" s="177">
        <f>O17*2</f>
        <v>10</v>
      </c>
      <c r="Q17" s="177">
        <v>2</v>
      </c>
      <c r="R17" s="177">
        <f>Q17*3</f>
        <v>6</v>
      </c>
      <c r="S17" s="178">
        <f>H17+J17+L17+N17+P17+R17</f>
        <v>122</v>
      </c>
      <c r="T17" s="134"/>
      <c r="U17" s="133">
        <f>IF(T17=0,0,6)</f>
        <v>0</v>
      </c>
      <c r="V17" s="133"/>
      <c r="W17" s="133">
        <f>V17*4</f>
        <v>0</v>
      </c>
      <c r="X17" s="133"/>
      <c r="Y17" s="133">
        <f>X17*3</f>
        <v>0</v>
      </c>
      <c r="Z17" s="133"/>
      <c r="AA17" s="133">
        <f>IF(Z17=0,0,6)</f>
        <v>0</v>
      </c>
      <c r="AB17" s="178">
        <f>U17+W17+Y17+AA17</f>
        <v>0</v>
      </c>
      <c r="AC17" s="134"/>
      <c r="AD17" s="133"/>
      <c r="AE17" s="178"/>
      <c r="AF17" s="134">
        <v>1</v>
      </c>
      <c r="AG17" s="133">
        <f>AF17*12</f>
        <v>12</v>
      </c>
      <c r="AH17" s="133"/>
      <c r="AI17" s="133">
        <f>AH17*5</f>
        <v>0</v>
      </c>
      <c r="AJ17" s="133">
        <v>1</v>
      </c>
      <c r="AK17" s="133">
        <f>AJ17*3</f>
        <v>3</v>
      </c>
      <c r="AL17" s="133"/>
      <c r="AM17" s="133">
        <f>AL17*1</f>
        <v>0</v>
      </c>
      <c r="AN17" s="133"/>
      <c r="AO17" s="133">
        <f>AN17*5</f>
        <v>0</v>
      </c>
      <c r="AP17" s="133"/>
      <c r="AQ17" s="133">
        <f>AP17*5</f>
        <v>0</v>
      </c>
      <c r="AR17" s="133"/>
      <c r="AS17" s="133">
        <f>AR17*1</f>
        <v>0</v>
      </c>
      <c r="AT17" s="133"/>
      <c r="AU17" s="133">
        <f>AT17*0.5</f>
        <v>0</v>
      </c>
      <c r="AV17" s="133"/>
      <c r="AW17" s="133">
        <f>AV17*1</f>
        <v>0</v>
      </c>
      <c r="AX17" s="136">
        <f>IF(AI17+AK17+AM17+AO17+AQ17+AS17+AU17+AW17&gt;10,10,AI17+AK17+AM17+AO17+AQ17+AS17+AU17+AW17)</f>
        <v>3</v>
      </c>
      <c r="AY17" s="179">
        <f>AG17+AX17</f>
        <v>15</v>
      </c>
      <c r="AZ17" s="135">
        <f>S17+AB17+AY17</f>
        <v>137</v>
      </c>
    </row>
    <row r="18" spans="1:52" s="105" customFormat="1" ht="13.5">
      <c r="A18" s="134">
        <v>14</v>
      </c>
      <c r="B18" s="172" t="s">
        <v>204</v>
      </c>
      <c r="C18" s="173">
        <v>24286</v>
      </c>
      <c r="D18" s="174" t="s">
        <v>86</v>
      </c>
      <c r="E18" s="175" t="s">
        <v>28</v>
      </c>
      <c r="F18" s="172" t="s">
        <v>184</v>
      </c>
      <c r="G18" s="250">
        <v>11</v>
      </c>
      <c r="H18" s="133">
        <f>G18*6</f>
        <v>66</v>
      </c>
      <c r="I18" s="133"/>
      <c r="J18" s="133">
        <f>I18*6</f>
        <v>0</v>
      </c>
      <c r="K18" s="133">
        <v>18</v>
      </c>
      <c r="L18" s="133">
        <f>IF(K18&gt;4,K18*2+4,K18*3)</f>
        <v>40</v>
      </c>
      <c r="M18" s="177"/>
      <c r="N18" s="133">
        <f>IF(M18&gt;4,M18*2+4,M18*3)</f>
        <v>0</v>
      </c>
      <c r="O18" s="177">
        <v>5</v>
      </c>
      <c r="P18" s="177">
        <f>O18*2</f>
        <v>10</v>
      </c>
      <c r="Q18" s="177">
        <v>2</v>
      </c>
      <c r="R18" s="177">
        <f>Q18*3</f>
        <v>6</v>
      </c>
      <c r="S18" s="178">
        <f>H18+J18+L18+N18+P18+R18</f>
        <v>122</v>
      </c>
      <c r="T18" s="134"/>
      <c r="U18" s="133">
        <f>IF(T18=0,0,6)</f>
        <v>0</v>
      </c>
      <c r="V18" s="133"/>
      <c r="W18" s="133">
        <f>V18*4</f>
        <v>0</v>
      </c>
      <c r="X18" s="133"/>
      <c r="Y18" s="133">
        <f>X18*3</f>
        <v>0</v>
      </c>
      <c r="Z18" s="133"/>
      <c r="AA18" s="133">
        <f>IF(Z18=0,0,6)</f>
        <v>0</v>
      </c>
      <c r="AB18" s="178">
        <f>U18+W18+Y18+AA18</f>
        <v>0</v>
      </c>
      <c r="AC18" s="134"/>
      <c r="AD18" s="133"/>
      <c r="AE18" s="178"/>
      <c r="AF18" s="134">
        <v>1</v>
      </c>
      <c r="AG18" s="133">
        <f>AF18*12</f>
        <v>12</v>
      </c>
      <c r="AH18" s="133"/>
      <c r="AI18" s="133">
        <f>AH18*5</f>
        <v>0</v>
      </c>
      <c r="AJ18" s="133">
        <v>1</v>
      </c>
      <c r="AK18" s="133">
        <f>AJ18*3</f>
        <v>3</v>
      </c>
      <c r="AL18" s="133"/>
      <c r="AM18" s="133">
        <f>AL18*1</f>
        <v>0</v>
      </c>
      <c r="AN18" s="133"/>
      <c r="AO18" s="133">
        <f>AN18*5</f>
        <v>0</v>
      </c>
      <c r="AP18" s="133"/>
      <c r="AQ18" s="133">
        <f>AP18*5</f>
        <v>0</v>
      </c>
      <c r="AR18" s="133"/>
      <c r="AS18" s="133">
        <f>AR18*1</f>
        <v>0</v>
      </c>
      <c r="AT18" s="133"/>
      <c r="AU18" s="133">
        <f>AT18*0.5</f>
        <v>0</v>
      </c>
      <c r="AV18" s="133"/>
      <c r="AW18" s="133">
        <f>AV18*1</f>
        <v>0</v>
      </c>
      <c r="AX18" s="136">
        <f>IF(AI18+AK18+AM18+AO18+AQ18+AS18+AU18+AW18&gt;10,10,AI18+AK18+AM18+AO18+AQ18+AS18+AU18+AW18)</f>
        <v>3</v>
      </c>
      <c r="AY18" s="179">
        <f>AG18+AX18</f>
        <v>15</v>
      </c>
      <c r="AZ18" s="135">
        <f>S18+AB18+AY18</f>
        <v>137</v>
      </c>
    </row>
    <row r="19" spans="1:52" s="105" customFormat="1" ht="13.5">
      <c r="A19" s="134">
        <v>15</v>
      </c>
      <c r="B19" s="172" t="s">
        <v>187</v>
      </c>
      <c r="C19" s="173">
        <v>22830</v>
      </c>
      <c r="D19" s="174" t="s">
        <v>86</v>
      </c>
      <c r="E19" s="175" t="s">
        <v>28</v>
      </c>
      <c r="F19" s="172" t="s">
        <v>184</v>
      </c>
      <c r="G19" s="250">
        <v>11</v>
      </c>
      <c r="H19" s="133">
        <f>G19*6</f>
        <v>66</v>
      </c>
      <c r="I19" s="133"/>
      <c r="J19" s="133">
        <f>I19*6</f>
        <v>0</v>
      </c>
      <c r="K19" s="133">
        <v>17</v>
      </c>
      <c r="L19" s="133">
        <f>IF(K19&gt;4,K19*2+4,K19*3)</f>
        <v>38</v>
      </c>
      <c r="M19" s="177"/>
      <c r="N19" s="133">
        <f>IF(M19&gt;4,M19*2+4,M19*3)</f>
        <v>0</v>
      </c>
      <c r="O19" s="177">
        <v>5</v>
      </c>
      <c r="P19" s="177">
        <f>O19*2</f>
        <v>10</v>
      </c>
      <c r="Q19" s="177">
        <v>2</v>
      </c>
      <c r="R19" s="177">
        <f>Q19*3</f>
        <v>6</v>
      </c>
      <c r="S19" s="178">
        <f>H19+J19+L19+N19+P19+R19</f>
        <v>120</v>
      </c>
      <c r="T19" s="134"/>
      <c r="U19" s="133">
        <f>IF(T19=0,0,6)</f>
        <v>0</v>
      </c>
      <c r="V19" s="133"/>
      <c r="W19" s="133">
        <f>V19*4</f>
        <v>0</v>
      </c>
      <c r="X19" s="133"/>
      <c r="Y19" s="133">
        <f>X19*3</f>
        <v>0</v>
      </c>
      <c r="Z19" s="133"/>
      <c r="AA19" s="133">
        <f>IF(Z19=0,0,6)</f>
        <v>0</v>
      </c>
      <c r="AB19" s="178">
        <f>U19+W19+Y19+AA19</f>
        <v>0</v>
      </c>
      <c r="AC19" s="134" t="s">
        <v>120</v>
      </c>
      <c r="AD19" s="133"/>
      <c r="AE19" s="178"/>
      <c r="AF19" s="134">
        <v>1</v>
      </c>
      <c r="AG19" s="133">
        <f>AF19*12</f>
        <v>12</v>
      </c>
      <c r="AH19" s="133"/>
      <c r="AI19" s="133">
        <f>AH19*5</f>
        <v>0</v>
      </c>
      <c r="AJ19" s="133">
        <v>1</v>
      </c>
      <c r="AK19" s="133">
        <f>AJ19*3</f>
        <v>3</v>
      </c>
      <c r="AL19" s="133"/>
      <c r="AM19" s="133">
        <f>AL19*1</f>
        <v>0</v>
      </c>
      <c r="AN19" s="133"/>
      <c r="AO19" s="133">
        <f>AN19*5</f>
        <v>0</v>
      </c>
      <c r="AP19" s="133"/>
      <c r="AQ19" s="133">
        <f>AP19*5</f>
        <v>0</v>
      </c>
      <c r="AR19" s="133">
        <v>1</v>
      </c>
      <c r="AS19" s="133">
        <f>AR19*1</f>
        <v>1</v>
      </c>
      <c r="AT19" s="133"/>
      <c r="AU19" s="133">
        <f>AT19*0.5</f>
        <v>0</v>
      </c>
      <c r="AV19" s="133"/>
      <c r="AW19" s="133">
        <f>AV19*1</f>
        <v>0</v>
      </c>
      <c r="AX19" s="136">
        <f>IF(AI19+AK19+AM19+AO19+AQ19+AS19+AU19+AW19&gt;10,10,AI19+AK19+AM19+AO19+AQ19+AS19+AU19+AW19)</f>
        <v>4</v>
      </c>
      <c r="AY19" s="179">
        <f>AG19+AX19</f>
        <v>16</v>
      </c>
      <c r="AZ19" s="135">
        <f>S19+AB19+AY19</f>
        <v>136</v>
      </c>
    </row>
    <row r="20" spans="1:52" s="105" customFormat="1" ht="13.5">
      <c r="A20" s="134">
        <v>16</v>
      </c>
      <c r="B20" s="172" t="s">
        <v>229</v>
      </c>
      <c r="C20" s="173">
        <v>22677</v>
      </c>
      <c r="D20" s="174" t="s">
        <v>86</v>
      </c>
      <c r="E20" s="175" t="s">
        <v>28</v>
      </c>
      <c r="F20" s="172" t="s">
        <v>184</v>
      </c>
      <c r="G20" s="250">
        <v>11</v>
      </c>
      <c r="H20" s="133">
        <f>G20*6</f>
        <v>66</v>
      </c>
      <c r="I20" s="133"/>
      <c r="J20" s="133">
        <f>I20*6</f>
        <v>0</v>
      </c>
      <c r="K20" s="133">
        <v>17</v>
      </c>
      <c r="L20" s="133">
        <f>IF(K20&gt;4,K20*2+4,K20*3)</f>
        <v>38</v>
      </c>
      <c r="M20" s="177"/>
      <c r="N20" s="133">
        <f>IF(M20&gt;4,M20*2+4,M20*3)</f>
        <v>0</v>
      </c>
      <c r="O20" s="177">
        <v>5</v>
      </c>
      <c r="P20" s="177">
        <f>O20*2</f>
        <v>10</v>
      </c>
      <c r="Q20" s="177">
        <v>2</v>
      </c>
      <c r="R20" s="177">
        <f>Q20*3</f>
        <v>6</v>
      </c>
      <c r="S20" s="178">
        <f>H20+J20+L20+N20+P20+R20</f>
        <v>120</v>
      </c>
      <c r="T20" s="134"/>
      <c r="U20" s="133">
        <f>IF(T20=0,0,6)</f>
        <v>0</v>
      </c>
      <c r="V20" s="133"/>
      <c r="W20" s="133">
        <f>V20*4</f>
        <v>0</v>
      </c>
      <c r="X20" s="133"/>
      <c r="Y20" s="133">
        <f>X20*3</f>
        <v>0</v>
      </c>
      <c r="Z20" s="133"/>
      <c r="AA20" s="133">
        <f>IF(Z20=0,0,6)</f>
        <v>0</v>
      </c>
      <c r="AB20" s="178">
        <f>U20+W20+Y20+AA20</f>
        <v>0</v>
      </c>
      <c r="AC20" s="134"/>
      <c r="AD20" s="133"/>
      <c r="AE20" s="178"/>
      <c r="AF20" s="134">
        <v>1</v>
      </c>
      <c r="AG20" s="133">
        <f>AF20*12</f>
        <v>12</v>
      </c>
      <c r="AH20" s="133"/>
      <c r="AI20" s="133">
        <f>AH20*5</f>
        <v>0</v>
      </c>
      <c r="AJ20" s="133">
        <v>1</v>
      </c>
      <c r="AK20" s="133">
        <f>AJ20*3</f>
        <v>3</v>
      </c>
      <c r="AL20" s="133"/>
      <c r="AM20" s="133">
        <f>AL20*1</f>
        <v>0</v>
      </c>
      <c r="AN20" s="133"/>
      <c r="AO20" s="133">
        <f>AN20*5</f>
        <v>0</v>
      </c>
      <c r="AP20" s="133"/>
      <c r="AQ20" s="133">
        <f>AP20*5</f>
        <v>0</v>
      </c>
      <c r="AR20" s="133"/>
      <c r="AS20" s="133">
        <f>AR20*1</f>
        <v>0</v>
      </c>
      <c r="AT20" s="133"/>
      <c r="AU20" s="133">
        <f>AT20*0.5</f>
        <v>0</v>
      </c>
      <c r="AV20" s="133"/>
      <c r="AW20" s="133">
        <f>AV20*1</f>
        <v>0</v>
      </c>
      <c r="AX20" s="136">
        <f>IF(AI20+AK20+AM20+AO20+AQ20+AS20+AU20+AW20&gt;10,10,AI20+AK20+AM20+AO20+AQ20+AS20+AU20+AW20)</f>
        <v>3</v>
      </c>
      <c r="AY20" s="179">
        <f>AG20+AX20</f>
        <v>15</v>
      </c>
      <c r="AZ20" s="135">
        <f>S20+AB20+AY20</f>
        <v>135</v>
      </c>
    </row>
    <row r="21" spans="1:52" s="105" customFormat="1" ht="13.5">
      <c r="A21" s="134">
        <v>17</v>
      </c>
      <c r="B21" s="172" t="s">
        <v>338</v>
      </c>
      <c r="C21" s="173">
        <v>20845</v>
      </c>
      <c r="D21" s="174" t="s">
        <v>86</v>
      </c>
      <c r="E21" s="175" t="s">
        <v>28</v>
      </c>
      <c r="F21" s="172" t="s">
        <v>184</v>
      </c>
      <c r="G21" s="250">
        <v>11</v>
      </c>
      <c r="H21" s="133">
        <f>G21*6</f>
        <v>66</v>
      </c>
      <c r="I21" s="133"/>
      <c r="J21" s="133">
        <f>I21*6</f>
        <v>0</v>
      </c>
      <c r="K21" s="133">
        <v>18</v>
      </c>
      <c r="L21" s="133">
        <f>IF(K21&gt;4,K21*2+4,K21*3)</f>
        <v>40</v>
      </c>
      <c r="M21" s="177"/>
      <c r="N21" s="133">
        <f>IF(M21&gt;4,M21*2+4,M21*3)</f>
        <v>0</v>
      </c>
      <c r="O21" s="177">
        <v>5</v>
      </c>
      <c r="P21" s="177">
        <f>O21*2</f>
        <v>10</v>
      </c>
      <c r="Q21" s="177">
        <v>2</v>
      </c>
      <c r="R21" s="177">
        <f>Q21*3</f>
        <v>6</v>
      </c>
      <c r="S21" s="178">
        <f>H21+J21+L21+N21+P21+R21</f>
        <v>122</v>
      </c>
      <c r="T21" s="134"/>
      <c r="U21" s="133">
        <f>IF(T21=0,0,6)</f>
        <v>0</v>
      </c>
      <c r="V21" s="133"/>
      <c r="W21" s="133">
        <f>V21*4</f>
        <v>0</v>
      </c>
      <c r="X21" s="133"/>
      <c r="Y21" s="133">
        <f>X21*3</f>
        <v>0</v>
      </c>
      <c r="Z21" s="133"/>
      <c r="AA21" s="133">
        <f>IF(Z21=0,0,6)</f>
        <v>0</v>
      </c>
      <c r="AB21" s="178">
        <f>U21+W21+Y21+AA21</f>
        <v>0</v>
      </c>
      <c r="AC21" s="134"/>
      <c r="AD21" s="133"/>
      <c r="AE21" s="178"/>
      <c r="AF21" s="134">
        <v>1</v>
      </c>
      <c r="AG21" s="133">
        <f>AF21*12</f>
        <v>12</v>
      </c>
      <c r="AH21" s="133"/>
      <c r="AI21" s="133">
        <f>AH21*5</f>
        <v>0</v>
      </c>
      <c r="AJ21" s="133"/>
      <c r="AK21" s="133">
        <f>AJ21*3</f>
        <v>0</v>
      </c>
      <c r="AL21" s="133"/>
      <c r="AM21" s="133">
        <f>AL21*1</f>
        <v>0</v>
      </c>
      <c r="AN21" s="133"/>
      <c r="AO21" s="133">
        <f>AN21*5</f>
        <v>0</v>
      </c>
      <c r="AP21" s="133"/>
      <c r="AQ21" s="133">
        <f>AP21*5</f>
        <v>0</v>
      </c>
      <c r="AR21" s="133"/>
      <c r="AS21" s="133">
        <f>AR21*1</f>
        <v>0</v>
      </c>
      <c r="AT21" s="133"/>
      <c r="AU21" s="133">
        <f>AT21*0.5</f>
        <v>0</v>
      </c>
      <c r="AV21" s="133"/>
      <c r="AW21" s="133">
        <f>AV21*1</f>
        <v>0</v>
      </c>
      <c r="AX21" s="136">
        <f>IF(AI21+AK21+AM21+AO21+AQ21+AS21+AU21+AW21&gt;10,10,AI21+AK21+AM21+AO21+AQ21+AS21+AU21+AW21)</f>
        <v>0</v>
      </c>
      <c r="AY21" s="179">
        <f>AG21+AX21</f>
        <v>12</v>
      </c>
      <c r="AZ21" s="135">
        <f>S21+AB21+AY21</f>
        <v>134</v>
      </c>
    </row>
    <row r="22" spans="1:52" s="105" customFormat="1" ht="13.5">
      <c r="A22" s="134">
        <v>18</v>
      </c>
      <c r="B22" s="172" t="s">
        <v>188</v>
      </c>
      <c r="C22" s="173">
        <v>22868</v>
      </c>
      <c r="D22" s="174" t="s">
        <v>86</v>
      </c>
      <c r="E22" s="175" t="s">
        <v>28</v>
      </c>
      <c r="F22" s="172" t="s">
        <v>184</v>
      </c>
      <c r="G22" s="250">
        <v>11</v>
      </c>
      <c r="H22" s="133">
        <f>G22*6</f>
        <v>66</v>
      </c>
      <c r="I22" s="133"/>
      <c r="J22" s="133">
        <f>I22*6</f>
        <v>0</v>
      </c>
      <c r="K22" s="133">
        <v>18</v>
      </c>
      <c r="L22" s="133">
        <f>IF(K22&gt;4,K22*2+4,K22*3)</f>
        <v>40</v>
      </c>
      <c r="M22" s="177"/>
      <c r="N22" s="133">
        <f>IF(M22&gt;4,M22*2+4,M22*3)</f>
        <v>0</v>
      </c>
      <c r="O22" s="177">
        <v>5</v>
      </c>
      <c r="P22" s="177">
        <f>O22*2</f>
        <v>10</v>
      </c>
      <c r="Q22" s="177">
        <v>2</v>
      </c>
      <c r="R22" s="177">
        <f>Q22*3</f>
        <v>6</v>
      </c>
      <c r="S22" s="178">
        <f>H22+J22+L22+N22+P22+R22</f>
        <v>122</v>
      </c>
      <c r="T22" s="134"/>
      <c r="U22" s="133">
        <f>IF(T22=0,0,6)</f>
        <v>0</v>
      </c>
      <c r="V22" s="133"/>
      <c r="W22" s="133">
        <f>V22*4</f>
        <v>0</v>
      </c>
      <c r="X22" s="133"/>
      <c r="Y22" s="133">
        <f>X22*3</f>
        <v>0</v>
      </c>
      <c r="Z22" s="133"/>
      <c r="AA22" s="133">
        <f>IF(Z22=0,0,6)</f>
        <v>0</v>
      </c>
      <c r="AB22" s="178">
        <f>U22+W22+Y22+AA22</f>
        <v>0</v>
      </c>
      <c r="AC22" s="134"/>
      <c r="AD22" s="133"/>
      <c r="AE22" s="178" t="s">
        <v>120</v>
      </c>
      <c r="AF22" s="134">
        <v>1</v>
      </c>
      <c r="AG22" s="133">
        <f>AF22*12</f>
        <v>12</v>
      </c>
      <c r="AH22" s="133"/>
      <c r="AI22" s="133">
        <f>AH22*5</f>
        <v>0</v>
      </c>
      <c r="AJ22" s="133"/>
      <c r="AK22" s="133">
        <f>AJ22*3</f>
        <v>0</v>
      </c>
      <c r="AL22" s="133"/>
      <c r="AM22" s="133">
        <f>AL22*1</f>
        <v>0</v>
      </c>
      <c r="AN22" s="133"/>
      <c r="AO22" s="133">
        <f>AN22*5</f>
        <v>0</v>
      </c>
      <c r="AP22" s="133"/>
      <c r="AQ22" s="133">
        <f>AP22*5</f>
        <v>0</v>
      </c>
      <c r="AR22" s="133"/>
      <c r="AS22" s="133">
        <f>AR22*1</f>
        <v>0</v>
      </c>
      <c r="AT22" s="133"/>
      <c r="AU22" s="133">
        <f>AT22*0.5</f>
        <v>0</v>
      </c>
      <c r="AV22" s="133"/>
      <c r="AW22" s="133">
        <f>AV22*1</f>
        <v>0</v>
      </c>
      <c r="AX22" s="136">
        <f>IF(AI22+AK22+AM22+AO22+AQ22+AS22+AU22+AW22&gt;10,10,AI22+AK22+AM22+AO22+AQ22+AS22+AU22+AW22)</f>
        <v>0</v>
      </c>
      <c r="AY22" s="179">
        <f>AG22+AX22</f>
        <v>12</v>
      </c>
      <c r="AZ22" s="135">
        <f>S22+AB22+AY22</f>
        <v>134</v>
      </c>
    </row>
    <row r="23" spans="1:52" s="105" customFormat="1" ht="13.5">
      <c r="A23" s="134">
        <v>19</v>
      </c>
      <c r="B23" s="172" t="s">
        <v>452</v>
      </c>
      <c r="C23" s="173">
        <v>23015</v>
      </c>
      <c r="D23" s="174" t="s">
        <v>86</v>
      </c>
      <c r="E23" s="175" t="s">
        <v>28</v>
      </c>
      <c r="F23" s="172" t="s">
        <v>184</v>
      </c>
      <c r="G23" s="250">
        <v>9</v>
      </c>
      <c r="H23" s="133">
        <f>G23*6</f>
        <v>54</v>
      </c>
      <c r="I23" s="133"/>
      <c r="J23" s="133">
        <f>I23*6</f>
        <v>0</v>
      </c>
      <c r="K23" s="133">
        <v>20</v>
      </c>
      <c r="L23" s="133">
        <f>IF(K23&gt;4,K23*2+4,K23*3)</f>
        <v>44</v>
      </c>
      <c r="M23" s="177"/>
      <c r="N23" s="133">
        <f>IF(M23&gt;4,M23*2+4,M23*3)</f>
        <v>0</v>
      </c>
      <c r="O23" s="177">
        <v>5</v>
      </c>
      <c r="P23" s="177">
        <f>O23*2</f>
        <v>10</v>
      </c>
      <c r="Q23" s="177">
        <v>2</v>
      </c>
      <c r="R23" s="177">
        <f>Q23*3</f>
        <v>6</v>
      </c>
      <c r="S23" s="178">
        <f>H23+J23+L23+N23+P23+R23</f>
        <v>114</v>
      </c>
      <c r="T23" s="134"/>
      <c r="U23" s="133">
        <f>IF(T23=0,0,6)</f>
        <v>0</v>
      </c>
      <c r="V23" s="133"/>
      <c r="W23" s="133">
        <f>V23*4</f>
        <v>0</v>
      </c>
      <c r="X23" s="133"/>
      <c r="Y23" s="133">
        <f>X23*3</f>
        <v>0</v>
      </c>
      <c r="Z23" s="133"/>
      <c r="AA23" s="133">
        <f>IF(Z23=0,0,6)</f>
        <v>0</v>
      </c>
      <c r="AB23" s="178">
        <f>U23+W23+Y23+AA23</f>
        <v>0</v>
      </c>
      <c r="AC23" s="134"/>
      <c r="AD23" s="133"/>
      <c r="AE23" s="178"/>
      <c r="AF23" s="134">
        <v>1</v>
      </c>
      <c r="AG23" s="133">
        <f>AF23*12</f>
        <v>12</v>
      </c>
      <c r="AH23" s="133"/>
      <c r="AI23" s="133">
        <f>AH23*5</f>
        <v>0</v>
      </c>
      <c r="AJ23" s="133">
        <v>2</v>
      </c>
      <c r="AK23" s="133">
        <f>AJ23*3</f>
        <v>6</v>
      </c>
      <c r="AL23" s="133"/>
      <c r="AM23" s="133">
        <f>AL23*1</f>
        <v>0</v>
      </c>
      <c r="AN23" s="133"/>
      <c r="AO23" s="133">
        <f>AN23*5</f>
        <v>0</v>
      </c>
      <c r="AP23" s="133"/>
      <c r="AQ23" s="133">
        <f>AP23*5</f>
        <v>0</v>
      </c>
      <c r="AR23" s="133"/>
      <c r="AS23" s="133">
        <f>AR23*1</f>
        <v>0</v>
      </c>
      <c r="AT23" s="133"/>
      <c r="AU23" s="133">
        <f>AT23*0.5</f>
        <v>0</v>
      </c>
      <c r="AV23" s="133"/>
      <c r="AW23" s="133">
        <f>AV23*1</f>
        <v>0</v>
      </c>
      <c r="AX23" s="136">
        <f>IF(AI23+AK23+AM23+AO23+AQ23+AS23+AU23+AW23&gt;10,10,AI23+AK23+AM23+AO23+AQ23+AS23+AU23+AW23)</f>
        <v>6</v>
      </c>
      <c r="AY23" s="179">
        <f>AG23+AX23</f>
        <v>18</v>
      </c>
      <c r="AZ23" s="135">
        <f>S23+AB23+AY23</f>
        <v>132</v>
      </c>
    </row>
    <row r="24" spans="1:52" s="105" customFormat="1" ht="13.5">
      <c r="A24" s="134">
        <v>20</v>
      </c>
      <c r="B24" s="172" t="s">
        <v>197</v>
      </c>
      <c r="C24" s="173">
        <v>23511</v>
      </c>
      <c r="D24" s="174" t="s">
        <v>86</v>
      </c>
      <c r="E24" s="175" t="s">
        <v>28</v>
      </c>
      <c r="F24" s="172" t="s">
        <v>184</v>
      </c>
      <c r="G24" s="250">
        <v>9</v>
      </c>
      <c r="H24" s="133">
        <f>G24*6</f>
        <v>54</v>
      </c>
      <c r="I24" s="133"/>
      <c r="J24" s="133">
        <f>I24*6</f>
        <v>0</v>
      </c>
      <c r="K24" s="133">
        <v>20</v>
      </c>
      <c r="L24" s="133">
        <f>IF(K24&gt;4,K24*2+4,K24*3)</f>
        <v>44</v>
      </c>
      <c r="M24" s="177"/>
      <c r="N24" s="133">
        <f>IF(M24&gt;4,M24*2+4,M24*3)</f>
        <v>0</v>
      </c>
      <c r="O24" s="177">
        <v>5</v>
      </c>
      <c r="P24" s="177">
        <f>O24*2</f>
        <v>10</v>
      </c>
      <c r="Q24" s="177">
        <v>2</v>
      </c>
      <c r="R24" s="177">
        <f>Q24*3</f>
        <v>6</v>
      </c>
      <c r="S24" s="178">
        <f>H24+J24+L24+N24+P24+R24</f>
        <v>114</v>
      </c>
      <c r="T24" s="134"/>
      <c r="U24" s="133">
        <f>IF(T24=0,0,6)</f>
        <v>0</v>
      </c>
      <c r="V24" s="133"/>
      <c r="W24" s="133">
        <f>V24*4</f>
        <v>0</v>
      </c>
      <c r="X24" s="133">
        <v>1</v>
      </c>
      <c r="Y24" s="133">
        <f>X24*3</f>
        <v>3</v>
      </c>
      <c r="Z24" s="133"/>
      <c r="AA24" s="133">
        <f>IF(Z24=0,0,6)</f>
        <v>0</v>
      </c>
      <c r="AB24" s="178">
        <f>U24+W24+Y24+AA24</f>
        <v>3</v>
      </c>
      <c r="AC24" s="134"/>
      <c r="AD24" s="133"/>
      <c r="AE24" s="178"/>
      <c r="AF24" s="134">
        <v>1</v>
      </c>
      <c r="AG24" s="133">
        <f>AF24*12</f>
        <v>12</v>
      </c>
      <c r="AH24" s="133"/>
      <c r="AI24" s="133">
        <f>AH24*5</f>
        <v>0</v>
      </c>
      <c r="AJ24" s="133">
        <v>1</v>
      </c>
      <c r="AK24" s="133">
        <f>AJ24*3</f>
        <v>3</v>
      </c>
      <c r="AL24" s="133"/>
      <c r="AM24" s="133">
        <f>AL24*1</f>
        <v>0</v>
      </c>
      <c r="AN24" s="133"/>
      <c r="AO24" s="133">
        <f>AN24*5</f>
        <v>0</v>
      </c>
      <c r="AP24" s="133"/>
      <c r="AQ24" s="133">
        <f>AP24*5</f>
        <v>0</v>
      </c>
      <c r="AR24" s="133"/>
      <c r="AS24" s="133">
        <f>AR24*1</f>
        <v>0</v>
      </c>
      <c r="AT24" s="133"/>
      <c r="AU24" s="133">
        <f>AT24*0.5</f>
        <v>0</v>
      </c>
      <c r="AV24" s="133"/>
      <c r="AW24" s="133">
        <f>AV24*1</f>
        <v>0</v>
      </c>
      <c r="AX24" s="136">
        <f>IF(AI24+AK24+AM24+AO24+AQ24+AS24+AU24+AW24&gt;10,10,AI24+AK24+AM24+AO24+AQ24+AS24+AU24+AW24)</f>
        <v>3</v>
      </c>
      <c r="AY24" s="179">
        <f>AG24+AX24</f>
        <v>15</v>
      </c>
      <c r="AZ24" s="135">
        <f>S24+AB24+AY24</f>
        <v>132</v>
      </c>
    </row>
    <row r="25" spans="1:52" s="105" customFormat="1" ht="13.5">
      <c r="A25" s="134">
        <v>21</v>
      </c>
      <c r="B25" s="172" t="s">
        <v>206</v>
      </c>
      <c r="C25" s="173">
        <v>24779</v>
      </c>
      <c r="D25" s="174" t="s">
        <v>86</v>
      </c>
      <c r="E25" s="175" t="s">
        <v>28</v>
      </c>
      <c r="F25" s="172" t="s">
        <v>184</v>
      </c>
      <c r="G25" s="250">
        <v>9</v>
      </c>
      <c r="H25" s="133">
        <f>G25*6</f>
        <v>54</v>
      </c>
      <c r="I25" s="133"/>
      <c r="J25" s="133">
        <f>I25*6</f>
        <v>0</v>
      </c>
      <c r="K25" s="133">
        <v>20</v>
      </c>
      <c r="L25" s="133">
        <f>IF(K25&gt;4,K25*2+4,K25*3)</f>
        <v>44</v>
      </c>
      <c r="M25" s="177"/>
      <c r="N25" s="133">
        <f>IF(M25&gt;4,M25*2+4,M25*3)</f>
        <v>0</v>
      </c>
      <c r="O25" s="177">
        <v>5</v>
      </c>
      <c r="P25" s="177">
        <f>O25*2</f>
        <v>10</v>
      </c>
      <c r="Q25" s="177">
        <v>2</v>
      </c>
      <c r="R25" s="177">
        <f>Q25*3</f>
        <v>6</v>
      </c>
      <c r="S25" s="178">
        <f>H25+J25+L25+N25+P25+R25</f>
        <v>114</v>
      </c>
      <c r="T25" s="134"/>
      <c r="U25" s="133">
        <f>IF(T25=0,0,6)</f>
        <v>0</v>
      </c>
      <c r="V25" s="133"/>
      <c r="W25" s="133">
        <f>V25*4</f>
        <v>0</v>
      </c>
      <c r="X25" s="133">
        <v>1</v>
      </c>
      <c r="Y25" s="133">
        <f>X25*3</f>
        <v>3</v>
      </c>
      <c r="Z25" s="133"/>
      <c r="AA25" s="133">
        <f>IF(Z25=0,0,6)</f>
        <v>0</v>
      </c>
      <c r="AB25" s="178">
        <f>U25+W25+Y25+AA25</f>
        <v>3</v>
      </c>
      <c r="AC25" s="134"/>
      <c r="AD25" s="133"/>
      <c r="AE25" s="178"/>
      <c r="AF25" s="134">
        <v>1</v>
      </c>
      <c r="AG25" s="133">
        <f>AF25*12</f>
        <v>12</v>
      </c>
      <c r="AH25" s="133"/>
      <c r="AI25" s="133">
        <f>AH25*5</f>
        <v>0</v>
      </c>
      <c r="AJ25" s="133">
        <v>1</v>
      </c>
      <c r="AK25" s="133">
        <f>AJ25*3</f>
        <v>3</v>
      </c>
      <c r="AL25" s="133"/>
      <c r="AM25" s="133">
        <f>AL25*1</f>
        <v>0</v>
      </c>
      <c r="AN25" s="133"/>
      <c r="AO25" s="133">
        <f>AN25*5</f>
        <v>0</v>
      </c>
      <c r="AP25" s="133"/>
      <c r="AQ25" s="133">
        <f>AP25*5</f>
        <v>0</v>
      </c>
      <c r="AR25" s="133"/>
      <c r="AS25" s="133">
        <f>AR25*1</f>
        <v>0</v>
      </c>
      <c r="AT25" s="133"/>
      <c r="AU25" s="133">
        <f>AT25*0.5</f>
        <v>0</v>
      </c>
      <c r="AV25" s="133"/>
      <c r="AW25" s="133">
        <f>AV25*1</f>
        <v>0</v>
      </c>
      <c r="AX25" s="136">
        <f>IF(AI25+AK25+AM25+AO25+AQ25+AS25+AU25+AW25&gt;10,10,AI25+AK25+AM25+AO25+AQ25+AS25+AU25+AW25)</f>
        <v>3</v>
      </c>
      <c r="AY25" s="179">
        <f>AG25+AX25</f>
        <v>15</v>
      </c>
      <c r="AZ25" s="135">
        <f>S25+AB25+AY25</f>
        <v>132</v>
      </c>
    </row>
    <row r="26" spans="1:52" s="105" customFormat="1" ht="13.5">
      <c r="A26" s="134">
        <v>22</v>
      </c>
      <c r="B26" s="172" t="s">
        <v>199</v>
      </c>
      <c r="C26" s="173">
        <v>24305</v>
      </c>
      <c r="D26" s="174" t="s">
        <v>86</v>
      </c>
      <c r="E26" s="175" t="s">
        <v>28</v>
      </c>
      <c r="F26" s="172" t="s">
        <v>184</v>
      </c>
      <c r="G26" s="250">
        <v>9</v>
      </c>
      <c r="H26" s="133">
        <f>G26*6</f>
        <v>54</v>
      </c>
      <c r="I26" s="133"/>
      <c r="J26" s="133">
        <f>I26*6</f>
        <v>0</v>
      </c>
      <c r="K26" s="133">
        <v>18</v>
      </c>
      <c r="L26" s="133">
        <f>IF(K26&gt;4,K26*2+4,K26*3)</f>
        <v>40</v>
      </c>
      <c r="M26" s="177"/>
      <c r="N26" s="133">
        <f>IF(M26&gt;4,M26*2+4,M26*3)</f>
        <v>0</v>
      </c>
      <c r="O26" s="177">
        <v>5</v>
      </c>
      <c r="P26" s="177">
        <f>O26*2</f>
        <v>10</v>
      </c>
      <c r="Q26" s="177">
        <v>2</v>
      </c>
      <c r="R26" s="177">
        <f>Q26*3</f>
        <v>6</v>
      </c>
      <c r="S26" s="178">
        <f>H26+J26+L26+N26+P26+R26</f>
        <v>110</v>
      </c>
      <c r="T26" s="134"/>
      <c r="U26" s="133">
        <f>IF(T26=0,0,6)</f>
        <v>0</v>
      </c>
      <c r="V26" s="133"/>
      <c r="W26" s="133">
        <f>V26*4</f>
        <v>0</v>
      </c>
      <c r="X26" s="133">
        <v>1</v>
      </c>
      <c r="Y26" s="133">
        <f>X26*3</f>
        <v>3</v>
      </c>
      <c r="Z26" s="133"/>
      <c r="AA26" s="133">
        <f>IF(Z26=0,0,6)</f>
        <v>0</v>
      </c>
      <c r="AB26" s="178">
        <f>U26+W26+Y26+AA26</f>
        <v>3</v>
      </c>
      <c r="AC26" s="134"/>
      <c r="AD26" s="133"/>
      <c r="AE26" s="178"/>
      <c r="AF26" s="134">
        <v>1</v>
      </c>
      <c r="AG26" s="133">
        <f>AF26*12</f>
        <v>12</v>
      </c>
      <c r="AH26" s="133"/>
      <c r="AI26" s="133">
        <f>AH26*5</f>
        <v>0</v>
      </c>
      <c r="AJ26" s="133">
        <v>2</v>
      </c>
      <c r="AK26" s="133">
        <f>AJ26*3</f>
        <v>6</v>
      </c>
      <c r="AL26" s="133"/>
      <c r="AM26" s="133">
        <f>AL26*1</f>
        <v>0</v>
      </c>
      <c r="AN26" s="133"/>
      <c r="AO26" s="133">
        <f>AN26*5</f>
        <v>0</v>
      </c>
      <c r="AP26" s="133"/>
      <c r="AQ26" s="133">
        <f>AP26*5</f>
        <v>0</v>
      </c>
      <c r="AR26" s="133"/>
      <c r="AS26" s="133">
        <f>AR26*1</f>
        <v>0</v>
      </c>
      <c r="AT26" s="133"/>
      <c r="AU26" s="133">
        <f>AT26*0.5</f>
        <v>0</v>
      </c>
      <c r="AV26" s="133"/>
      <c r="AW26" s="133">
        <f>AV26*1</f>
        <v>0</v>
      </c>
      <c r="AX26" s="136">
        <f>IF(AI26+AK26+AM26+AO26+AQ26+AS26+AU26+AW26&gt;10,10,AI26+AK26+AM26+AO26+AQ26+AS26+AU26+AW26)</f>
        <v>6</v>
      </c>
      <c r="AY26" s="179">
        <f>AG26+AX26</f>
        <v>18</v>
      </c>
      <c r="AZ26" s="135">
        <f>S26+AB26+AY26</f>
        <v>131</v>
      </c>
    </row>
    <row r="27" spans="1:52" s="105" customFormat="1" ht="13.5">
      <c r="A27" s="134">
        <v>23</v>
      </c>
      <c r="B27" s="172" t="s">
        <v>195</v>
      </c>
      <c r="C27" s="173">
        <v>21983</v>
      </c>
      <c r="D27" s="174" t="s">
        <v>86</v>
      </c>
      <c r="E27" s="175" t="s">
        <v>28</v>
      </c>
      <c r="F27" s="172" t="s">
        <v>184</v>
      </c>
      <c r="G27" s="250">
        <v>9</v>
      </c>
      <c r="H27" s="133">
        <f>G27*6</f>
        <v>54</v>
      </c>
      <c r="I27" s="133"/>
      <c r="J27" s="133">
        <f>I27*6</f>
        <v>0</v>
      </c>
      <c r="K27" s="133">
        <v>20</v>
      </c>
      <c r="L27" s="133">
        <f>IF(K27&gt;4,K27*2+4,K27*3)</f>
        <v>44</v>
      </c>
      <c r="M27" s="177"/>
      <c r="N27" s="133">
        <f>IF(M27&gt;4,M27*2+4,M27*3)</f>
        <v>0</v>
      </c>
      <c r="O27" s="177">
        <v>5</v>
      </c>
      <c r="P27" s="177">
        <f>O27*2</f>
        <v>10</v>
      </c>
      <c r="Q27" s="177">
        <v>2</v>
      </c>
      <c r="R27" s="177">
        <f>Q27*3</f>
        <v>6</v>
      </c>
      <c r="S27" s="178">
        <f>H27+J27+L27+N27+P27+R27</f>
        <v>114</v>
      </c>
      <c r="T27" s="134"/>
      <c r="U27" s="133">
        <f>IF(T27=0,0,6)</f>
        <v>0</v>
      </c>
      <c r="V27" s="133"/>
      <c r="W27" s="133">
        <f>V27*4</f>
        <v>0</v>
      </c>
      <c r="X27" s="133"/>
      <c r="Y27" s="133">
        <f>X27*3</f>
        <v>0</v>
      </c>
      <c r="Z27" s="133"/>
      <c r="AA27" s="133">
        <f>IF(Z27=0,0,6)</f>
        <v>0</v>
      </c>
      <c r="AB27" s="178">
        <f>U27+W27+Y27+AA27</f>
        <v>0</v>
      </c>
      <c r="AC27" s="134"/>
      <c r="AD27" s="133"/>
      <c r="AE27" s="178"/>
      <c r="AF27" s="134">
        <v>1</v>
      </c>
      <c r="AG27" s="133">
        <f>AF27*12</f>
        <v>12</v>
      </c>
      <c r="AH27" s="133"/>
      <c r="AI27" s="133">
        <f>AH27*5</f>
        <v>0</v>
      </c>
      <c r="AJ27" s="133">
        <v>1</v>
      </c>
      <c r="AK27" s="133">
        <f>AJ27*3</f>
        <v>3</v>
      </c>
      <c r="AL27" s="133"/>
      <c r="AM27" s="133">
        <f>AL27*1</f>
        <v>0</v>
      </c>
      <c r="AN27" s="133"/>
      <c r="AO27" s="133">
        <f>AN27*5</f>
        <v>0</v>
      </c>
      <c r="AP27" s="133"/>
      <c r="AQ27" s="133">
        <f>AP27*5</f>
        <v>0</v>
      </c>
      <c r="AR27" s="133"/>
      <c r="AS27" s="133">
        <f>AR27*1</f>
        <v>0</v>
      </c>
      <c r="AT27" s="133"/>
      <c r="AU27" s="133">
        <f>AT27*0.5</f>
        <v>0</v>
      </c>
      <c r="AV27" s="133"/>
      <c r="AW27" s="133">
        <f>AV27*1</f>
        <v>0</v>
      </c>
      <c r="AX27" s="136">
        <f>IF(AI27+AK27+AM27+AO27+AQ27+AS27+AU27+AW27&gt;10,10,AI27+AK27+AM27+AO27+AQ27+AS27+AU27+AW27)</f>
        <v>3</v>
      </c>
      <c r="AY27" s="179">
        <f>AG27+AX27</f>
        <v>15</v>
      </c>
      <c r="AZ27" s="135">
        <f>S27+AB27+AY27</f>
        <v>129</v>
      </c>
    </row>
    <row r="28" spans="1:52" s="105" customFormat="1" ht="13.5">
      <c r="A28" s="134">
        <v>24</v>
      </c>
      <c r="B28" s="172" t="s">
        <v>198</v>
      </c>
      <c r="C28" s="173">
        <v>22221</v>
      </c>
      <c r="D28" s="174" t="s">
        <v>86</v>
      </c>
      <c r="E28" s="175" t="s">
        <v>28</v>
      </c>
      <c r="F28" s="172" t="s">
        <v>184</v>
      </c>
      <c r="G28" s="250">
        <v>11</v>
      </c>
      <c r="H28" s="133">
        <f>G28*6</f>
        <v>66</v>
      </c>
      <c r="I28" s="133"/>
      <c r="J28" s="133">
        <f>I28*6</f>
        <v>0</v>
      </c>
      <c r="K28" s="133">
        <v>14</v>
      </c>
      <c r="L28" s="133">
        <f>IF(K28&gt;4,K28*2+4,K28*3)</f>
        <v>32</v>
      </c>
      <c r="M28" s="177"/>
      <c r="N28" s="133">
        <f>IF(M28&gt;4,M28*2+4,M28*3)</f>
        <v>0</v>
      </c>
      <c r="O28" s="177">
        <v>5</v>
      </c>
      <c r="P28" s="177">
        <f>O28*2</f>
        <v>10</v>
      </c>
      <c r="Q28" s="177">
        <v>2</v>
      </c>
      <c r="R28" s="177">
        <f>Q28*3</f>
        <v>6</v>
      </c>
      <c r="S28" s="178">
        <f>H28+J28+L28+N28+P28+R28</f>
        <v>114</v>
      </c>
      <c r="T28" s="134"/>
      <c r="U28" s="133">
        <f>IF(T28=0,0,6)</f>
        <v>0</v>
      </c>
      <c r="V28" s="133"/>
      <c r="W28" s="133">
        <f>V28*4</f>
        <v>0</v>
      </c>
      <c r="X28" s="133"/>
      <c r="Y28" s="133">
        <f>X28*3</f>
        <v>0</v>
      </c>
      <c r="Z28" s="133"/>
      <c r="AA28" s="133">
        <f>IF(Z28=0,0,6)</f>
        <v>0</v>
      </c>
      <c r="AB28" s="178">
        <f>U28+W28+Y28+AA28</f>
        <v>0</v>
      </c>
      <c r="AC28" s="134"/>
      <c r="AD28" s="133"/>
      <c r="AE28" s="178"/>
      <c r="AF28" s="134">
        <v>1</v>
      </c>
      <c r="AG28" s="133">
        <f>AF28*12</f>
        <v>12</v>
      </c>
      <c r="AH28" s="133"/>
      <c r="AI28" s="133">
        <f>AH28*5</f>
        <v>0</v>
      </c>
      <c r="AJ28" s="133">
        <v>1</v>
      </c>
      <c r="AK28" s="133">
        <f>AJ28*3</f>
        <v>3</v>
      </c>
      <c r="AL28" s="133"/>
      <c r="AM28" s="133">
        <f>AL28*1</f>
        <v>0</v>
      </c>
      <c r="AN28" s="133"/>
      <c r="AO28" s="133">
        <f>AN28*5</f>
        <v>0</v>
      </c>
      <c r="AP28" s="133"/>
      <c r="AQ28" s="133">
        <f>AP28*5</f>
        <v>0</v>
      </c>
      <c r="AR28" s="133"/>
      <c r="AS28" s="133">
        <f>AR28*1</f>
        <v>0</v>
      </c>
      <c r="AT28" s="133"/>
      <c r="AU28" s="133">
        <f>AT28*0.5</f>
        <v>0</v>
      </c>
      <c r="AV28" s="133"/>
      <c r="AW28" s="133">
        <f>AV28*1</f>
        <v>0</v>
      </c>
      <c r="AX28" s="136">
        <f>IF(AI28+AK28+AM28+AO28+AQ28+AS28+AU28+AW28&gt;10,10,AI28+AK28+AM28+AO28+AQ28+AS28+AU28+AW28)</f>
        <v>3</v>
      </c>
      <c r="AY28" s="179">
        <f>AG28+AX28</f>
        <v>15</v>
      </c>
      <c r="AZ28" s="135">
        <f>S28+AB28+AY28</f>
        <v>129</v>
      </c>
    </row>
    <row r="29" spans="1:52" s="105" customFormat="1" ht="13.5">
      <c r="A29" s="134">
        <v>25</v>
      </c>
      <c r="B29" s="172" t="s">
        <v>189</v>
      </c>
      <c r="C29" s="173">
        <v>23308</v>
      </c>
      <c r="D29" s="174" t="s">
        <v>86</v>
      </c>
      <c r="E29" s="175" t="s">
        <v>28</v>
      </c>
      <c r="F29" s="172" t="s">
        <v>184</v>
      </c>
      <c r="G29" s="250">
        <v>11</v>
      </c>
      <c r="H29" s="133">
        <f>G29*6</f>
        <v>66</v>
      </c>
      <c r="I29" s="133"/>
      <c r="J29" s="133">
        <f>I29*6</f>
        <v>0</v>
      </c>
      <c r="K29" s="133">
        <v>18</v>
      </c>
      <c r="L29" s="133">
        <f>IF(K29&gt;4,K29*2+4,K29*3)</f>
        <v>40</v>
      </c>
      <c r="M29" s="177"/>
      <c r="N29" s="133">
        <f>IF(M29&gt;4,M29*2+4,M29*3)</f>
        <v>0</v>
      </c>
      <c r="O29" s="177"/>
      <c r="P29" s="177">
        <f>O29*2</f>
        <v>0</v>
      </c>
      <c r="Q29" s="177">
        <v>2</v>
      </c>
      <c r="R29" s="177">
        <f>Q29*3</f>
        <v>6</v>
      </c>
      <c r="S29" s="178">
        <f>H29+J29+L29+N29+P29+R29</f>
        <v>112</v>
      </c>
      <c r="T29" s="134"/>
      <c r="U29" s="133">
        <f>IF(T29=0,0,6)</f>
        <v>0</v>
      </c>
      <c r="V29" s="133"/>
      <c r="W29" s="133">
        <f>V29*4</f>
        <v>0</v>
      </c>
      <c r="X29" s="133"/>
      <c r="Y29" s="133">
        <f>X29*3</f>
        <v>0</v>
      </c>
      <c r="Z29" s="133"/>
      <c r="AA29" s="133">
        <f>IF(Z29=0,0,6)</f>
        <v>0</v>
      </c>
      <c r="AB29" s="178">
        <f>U29+W29+Y29+AA29</f>
        <v>0</v>
      </c>
      <c r="AC29" s="134"/>
      <c r="AD29" s="133"/>
      <c r="AE29" s="178"/>
      <c r="AF29" s="134">
        <v>1</v>
      </c>
      <c r="AG29" s="133">
        <f>AF29*12</f>
        <v>12</v>
      </c>
      <c r="AH29" s="133"/>
      <c r="AI29" s="133">
        <f>AH29*5</f>
        <v>0</v>
      </c>
      <c r="AJ29" s="133">
        <v>1</v>
      </c>
      <c r="AK29" s="133">
        <f>AJ29*3</f>
        <v>3</v>
      </c>
      <c r="AL29" s="133"/>
      <c r="AM29" s="133">
        <f>AL29*1</f>
        <v>0</v>
      </c>
      <c r="AN29" s="133"/>
      <c r="AO29" s="133">
        <f>AN29*5</f>
        <v>0</v>
      </c>
      <c r="AP29" s="133"/>
      <c r="AQ29" s="133">
        <f>AP29*5</f>
        <v>0</v>
      </c>
      <c r="AR29" s="133"/>
      <c r="AS29" s="133">
        <f>AR29*1</f>
        <v>0</v>
      </c>
      <c r="AT29" s="133"/>
      <c r="AU29" s="133">
        <f>AT29*0.5</f>
        <v>0</v>
      </c>
      <c r="AV29" s="133"/>
      <c r="AW29" s="133">
        <f>AV29*1</f>
        <v>0</v>
      </c>
      <c r="AX29" s="136">
        <f>IF(AI29+AK29+AM29+AO29+AQ29+AS29+AU29+AW29&gt;10,10,AI29+AK29+AM29+AO29+AQ29+AS29+AU29+AW29)</f>
        <v>3</v>
      </c>
      <c r="AY29" s="179">
        <f>AG29+AX29</f>
        <v>15</v>
      </c>
      <c r="AZ29" s="135">
        <f>S29+AB29+AY29</f>
        <v>127</v>
      </c>
    </row>
    <row r="30" spans="1:52" s="105" customFormat="1" ht="13.5">
      <c r="A30" s="134">
        <v>26</v>
      </c>
      <c r="B30" s="172" t="s">
        <v>192</v>
      </c>
      <c r="C30" s="173">
        <v>23745</v>
      </c>
      <c r="D30" s="174" t="s">
        <v>86</v>
      </c>
      <c r="E30" s="175" t="s">
        <v>28</v>
      </c>
      <c r="F30" s="172" t="s">
        <v>184</v>
      </c>
      <c r="G30" s="250">
        <v>10</v>
      </c>
      <c r="H30" s="133">
        <f>G30*6</f>
        <v>60</v>
      </c>
      <c r="I30" s="133"/>
      <c r="J30" s="133">
        <f>I30*6</f>
        <v>0</v>
      </c>
      <c r="K30" s="133">
        <v>17</v>
      </c>
      <c r="L30" s="133">
        <f>IF(K30&gt;4,K30*2+4,K30*3)</f>
        <v>38</v>
      </c>
      <c r="M30" s="177"/>
      <c r="N30" s="133">
        <f>IF(M30&gt;4,M30*2+4,M30*3)</f>
        <v>0</v>
      </c>
      <c r="O30" s="177">
        <v>5</v>
      </c>
      <c r="P30" s="177">
        <f>O30*2</f>
        <v>10</v>
      </c>
      <c r="Q30" s="177">
        <v>1</v>
      </c>
      <c r="R30" s="177">
        <f>Q30*3</f>
        <v>3</v>
      </c>
      <c r="S30" s="178">
        <f>H30+J30+L30+N30+P30+R30</f>
        <v>111</v>
      </c>
      <c r="T30" s="134"/>
      <c r="U30" s="133">
        <f>IF(T30=0,0,6)</f>
        <v>0</v>
      </c>
      <c r="V30" s="133"/>
      <c r="W30" s="133">
        <f>V30*4</f>
        <v>0</v>
      </c>
      <c r="X30" s="133"/>
      <c r="Y30" s="133">
        <f>X30*3</f>
        <v>0</v>
      </c>
      <c r="Z30" s="133"/>
      <c r="AA30" s="133">
        <f>IF(Z30=0,0,6)</f>
        <v>0</v>
      </c>
      <c r="AB30" s="178">
        <f>U30+W30+Y30+AA30</f>
        <v>0</v>
      </c>
      <c r="AC30" s="134"/>
      <c r="AD30" s="133"/>
      <c r="AE30" s="178"/>
      <c r="AF30" s="134">
        <v>1</v>
      </c>
      <c r="AG30" s="133">
        <f>AF30*12</f>
        <v>12</v>
      </c>
      <c r="AH30" s="133"/>
      <c r="AI30" s="133">
        <f>AH30*5</f>
        <v>0</v>
      </c>
      <c r="AJ30" s="133">
        <v>1</v>
      </c>
      <c r="AK30" s="133">
        <f>AJ30*3</f>
        <v>3</v>
      </c>
      <c r="AL30" s="133"/>
      <c r="AM30" s="133">
        <f>AL30*1</f>
        <v>0</v>
      </c>
      <c r="AN30" s="133"/>
      <c r="AO30" s="133">
        <f>AN30*5</f>
        <v>0</v>
      </c>
      <c r="AP30" s="133"/>
      <c r="AQ30" s="133">
        <f>AP30*5</f>
        <v>0</v>
      </c>
      <c r="AR30" s="133"/>
      <c r="AS30" s="133">
        <f>AR30*1</f>
        <v>0</v>
      </c>
      <c r="AT30" s="133"/>
      <c r="AU30" s="133">
        <f>AT30*0.5</f>
        <v>0</v>
      </c>
      <c r="AV30" s="133"/>
      <c r="AW30" s="133">
        <f>AV30*1</f>
        <v>0</v>
      </c>
      <c r="AX30" s="136">
        <f>IF(AI30+AK30+AM30+AO30+AQ30+AS30+AU30+AW30&gt;10,10,AI30+AK30+AM30+AO30+AQ30+AS30+AU30+AW30)</f>
        <v>3</v>
      </c>
      <c r="AY30" s="179">
        <f>AG30+AX30</f>
        <v>15</v>
      </c>
      <c r="AZ30" s="135">
        <f>S30+AB30+AY30</f>
        <v>126</v>
      </c>
    </row>
    <row r="31" spans="1:52" s="105" customFormat="1" ht="14.25" thickBot="1">
      <c r="A31" s="134">
        <v>27</v>
      </c>
      <c r="B31" s="251" t="s">
        <v>196</v>
      </c>
      <c r="C31" s="252">
        <v>20821</v>
      </c>
      <c r="D31" s="253" t="s">
        <v>86</v>
      </c>
      <c r="E31" s="254" t="s">
        <v>28</v>
      </c>
      <c r="F31" s="251" t="s">
        <v>184</v>
      </c>
      <c r="G31" s="250">
        <v>9</v>
      </c>
      <c r="H31" s="255">
        <f>G31*6</f>
        <v>54</v>
      </c>
      <c r="I31" s="255"/>
      <c r="J31" s="255">
        <f>I31*6</f>
        <v>0</v>
      </c>
      <c r="K31" s="255">
        <v>18</v>
      </c>
      <c r="L31" s="255">
        <f>IF(K31&gt;4,K31*2+4,K31*3)</f>
        <v>40</v>
      </c>
      <c r="M31" s="256"/>
      <c r="N31" s="255">
        <f>IF(M31&gt;4,M31*2+4,M31*3)</f>
        <v>0</v>
      </c>
      <c r="O31" s="177">
        <v>5</v>
      </c>
      <c r="P31" s="256">
        <f>O31*2</f>
        <v>10</v>
      </c>
      <c r="Q31" s="256">
        <v>2</v>
      </c>
      <c r="R31" s="177">
        <f>Q31*3</f>
        <v>6</v>
      </c>
      <c r="S31" s="257">
        <f>H31+J31+L31+N31+P31+R31</f>
        <v>110</v>
      </c>
      <c r="T31" s="258"/>
      <c r="U31" s="255">
        <f>IF(T31=0,0,6)</f>
        <v>0</v>
      </c>
      <c r="V31" s="255"/>
      <c r="W31" s="255">
        <f>V31*4</f>
        <v>0</v>
      </c>
      <c r="X31" s="255"/>
      <c r="Y31" s="255">
        <f>X31*3</f>
        <v>0</v>
      </c>
      <c r="Z31" s="255"/>
      <c r="AA31" s="255">
        <f>IF(Z31=0,0,6)</f>
        <v>0</v>
      </c>
      <c r="AB31" s="257">
        <f>U31+W31+Y31+AA31</f>
        <v>0</v>
      </c>
      <c r="AC31" s="258"/>
      <c r="AD31" s="255"/>
      <c r="AE31" s="257"/>
      <c r="AF31" s="258">
        <v>1</v>
      </c>
      <c r="AG31" s="255">
        <f>AF31*12</f>
        <v>12</v>
      </c>
      <c r="AH31" s="255"/>
      <c r="AI31" s="255">
        <f>AH31*5</f>
        <v>0</v>
      </c>
      <c r="AJ31" s="255">
        <v>1</v>
      </c>
      <c r="AK31" s="255">
        <f>AJ31*3</f>
        <v>3</v>
      </c>
      <c r="AL31" s="255"/>
      <c r="AM31" s="255">
        <f>AL31*1</f>
        <v>0</v>
      </c>
      <c r="AN31" s="255"/>
      <c r="AO31" s="255">
        <f>AN31*5</f>
        <v>0</v>
      </c>
      <c r="AP31" s="255"/>
      <c r="AQ31" s="255">
        <f>AP31*5</f>
        <v>0</v>
      </c>
      <c r="AR31" s="255"/>
      <c r="AS31" s="255">
        <f>AR31*1</f>
        <v>0</v>
      </c>
      <c r="AT31" s="255"/>
      <c r="AU31" s="133">
        <f>AT31*0.5</f>
        <v>0</v>
      </c>
      <c r="AV31" s="255"/>
      <c r="AW31" s="133">
        <f>AV31*1</f>
        <v>0</v>
      </c>
      <c r="AX31" s="136">
        <f>IF(AI31+AK31+AM31+AO31+AQ31+AS31+AU31+AW31&gt;10,10,AI31+AK31+AM31+AO31+AQ31+AS31+AU31+AW31)</f>
        <v>3</v>
      </c>
      <c r="AY31" s="259">
        <f>AG31+AX31</f>
        <v>15</v>
      </c>
      <c r="AZ31" s="260">
        <f>S31+AB31+AY31</f>
        <v>125</v>
      </c>
    </row>
    <row r="33" ht="12.75">
      <c r="B33" s="57"/>
    </row>
    <row r="35" ht="12.75">
      <c r="B35" s="57"/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5"/>
  <sheetViews>
    <sheetView zoomScale="85" zoomScaleNormal="85" zoomScalePageLayoutView="0" workbookViewId="0" topLeftCell="C1">
      <selection activeCell="BA28" sqref="BA28"/>
    </sheetView>
  </sheetViews>
  <sheetFormatPr defaultColWidth="9.140625" defaultRowHeight="15"/>
  <cols>
    <col min="1" max="1" width="3.57421875" style="1" customWidth="1"/>
    <col min="2" max="2" width="33.421875" style="1" bestFit="1" customWidth="1"/>
    <col min="3" max="3" width="9.00390625" style="7" customWidth="1"/>
    <col min="4" max="4" width="3.421875" style="1" customWidth="1"/>
    <col min="5" max="5" width="3.57421875" style="4" bestFit="1" customWidth="1"/>
    <col min="6" max="6" width="7.57421875" style="4" bestFit="1" customWidth="1"/>
    <col min="7" max="18" width="4.57421875" style="6" customWidth="1"/>
    <col min="19" max="19" width="4.8515625" style="6" customWidth="1"/>
    <col min="20" max="20" width="5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31" width="3.57421875" style="6" customWidth="1"/>
    <col min="32" max="51" width="5.00390625" style="6" customWidth="1"/>
    <col min="52" max="52" width="5.8515625" style="6" customWidth="1"/>
    <col min="53" max="16384" width="9.140625" style="1" customWidth="1"/>
  </cols>
  <sheetData>
    <row r="1" spans="1:52" ht="30" customHeight="1">
      <c r="A1" s="261" t="s">
        <v>357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22.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81" t="s">
        <v>373</v>
      </c>
      <c r="B3" s="282"/>
      <c r="C3" s="282"/>
      <c r="D3" s="283"/>
      <c r="E3" s="14"/>
      <c r="F3" s="28"/>
      <c r="G3" s="302" t="s">
        <v>6</v>
      </c>
      <c r="H3" s="303"/>
      <c r="I3" s="303"/>
      <c r="J3" s="303"/>
      <c r="K3" s="303"/>
      <c r="L3" s="303"/>
      <c r="M3" s="329"/>
      <c r="N3" s="329"/>
      <c r="O3" s="329"/>
      <c r="P3" s="329"/>
      <c r="Q3" s="329"/>
      <c r="R3" s="329"/>
      <c r="S3" s="304"/>
      <c r="T3" s="302" t="s">
        <v>11</v>
      </c>
      <c r="U3" s="303"/>
      <c r="V3" s="303"/>
      <c r="W3" s="303"/>
      <c r="X3" s="303"/>
      <c r="Y3" s="303"/>
      <c r="Z3" s="303"/>
      <c r="AA3" s="303"/>
      <c r="AB3" s="304"/>
      <c r="AC3" s="330" t="s">
        <v>12</v>
      </c>
      <c r="AD3" s="331"/>
      <c r="AE3" s="332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2"/>
      <c r="AZ3" s="284" t="s">
        <v>24</v>
      </c>
    </row>
    <row r="4" spans="1:52" ht="118.5" customHeight="1">
      <c r="A4" s="16" t="s">
        <v>374</v>
      </c>
      <c r="B4" s="8" t="s">
        <v>0</v>
      </c>
      <c r="C4" s="326" t="s">
        <v>1</v>
      </c>
      <c r="D4" s="327"/>
      <c r="E4" s="9"/>
      <c r="F4" s="29"/>
      <c r="G4" s="18" t="s">
        <v>2</v>
      </c>
      <c r="H4" s="27" t="s">
        <v>3</v>
      </c>
      <c r="I4" s="27" t="s">
        <v>369</v>
      </c>
      <c r="J4" s="27" t="s">
        <v>3</v>
      </c>
      <c r="K4" s="27" t="s">
        <v>4</v>
      </c>
      <c r="L4" s="27" t="s">
        <v>3</v>
      </c>
      <c r="M4" s="27" t="s">
        <v>370</v>
      </c>
      <c r="N4" s="27" t="s">
        <v>3</v>
      </c>
      <c r="O4" s="19" t="s">
        <v>381</v>
      </c>
      <c r="P4" s="27" t="s">
        <v>3</v>
      </c>
      <c r="Q4" s="19" t="s">
        <v>382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55" t="s">
        <v>25</v>
      </c>
      <c r="AY4" s="20" t="s">
        <v>22</v>
      </c>
      <c r="AZ4" s="285"/>
    </row>
    <row r="5" spans="1:52" s="105" customFormat="1" ht="13.5">
      <c r="A5" s="134">
        <v>1</v>
      </c>
      <c r="B5" s="137" t="s">
        <v>220</v>
      </c>
      <c r="C5" s="138">
        <v>21607</v>
      </c>
      <c r="D5" s="139" t="s">
        <v>86</v>
      </c>
      <c r="E5" s="140" t="s">
        <v>28</v>
      </c>
      <c r="F5" s="146" t="s">
        <v>207</v>
      </c>
      <c r="G5" s="144">
        <v>11</v>
      </c>
      <c r="H5" s="141">
        <f>G5*6</f>
        <v>66</v>
      </c>
      <c r="I5" s="141"/>
      <c r="J5" s="141">
        <f>I5*6</f>
        <v>0</v>
      </c>
      <c r="K5" s="141">
        <v>19</v>
      </c>
      <c r="L5" s="141">
        <f>IF(K5&gt;4,K5*2+4,K5*3)</f>
        <v>42</v>
      </c>
      <c r="M5" s="142"/>
      <c r="N5" s="141">
        <f>IF(M5&gt;4,M5*2+4,M5*3)</f>
        <v>0</v>
      </c>
      <c r="O5" s="142">
        <v>5</v>
      </c>
      <c r="P5" s="142">
        <f>O5*2</f>
        <v>10</v>
      </c>
      <c r="Q5" s="142">
        <v>2</v>
      </c>
      <c r="R5" s="142">
        <f>Q5*3</f>
        <v>6</v>
      </c>
      <c r="S5" s="143">
        <f>H5+J5+L5+N5+P5+R5</f>
        <v>124</v>
      </c>
      <c r="T5" s="144"/>
      <c r="U5" s="141">
        <f>IF(T5=0,0,6)</f>
        <v>0</v>
      </c>
      <c r="V5" s="141"/>
      <c r="W5" s="141">
        <f>V5*4</f>
        <v>0</v>
      </c>
      <c r="X5" s="141">
        <v>1</v>
      </c>
      <c r="Y5" s="141">
        <f>X5*3</f>
        <v>3</v>
      </c>
      <c r="Z5" s="141"/>
      <c r="AA5" s="141">
        <f>IF(Z5=0,0,6)</f>
        <v>0</v>
      </c>
      <c r="AB5" s="143">
        <f>U5+W5+Y5+AA5</f>
        <v>3</v>
      </c>
      <c r="AC5" s="144"/>
      <c r="AD5" s="141"/>
      <c r="AE5" s="143"/>
      <c r="AF5" s="144">
        <v>1</v>
      </c>
      <c r="AG5" s="141">
        <f>AF5*12</f>
        <v>12</v>
      </c>
      <c r="AH5" s="141"/>
      <c r="AI5" s="141">
        <f>AH5*5</f>
        <v>0</v>
      </c>
      <c r="AJ5" s="141">
        <v>2</v>
      </c>
      <c r="AK5" s="141">
        <f>AJ5*3</f>
        <v>6</v>
      </c>
      <c r="AL5" s="141"/>
      <c r="AM5" s="141">
        <f>AL5*1</f>
        <v>0</v>
      </c>
      <c r="AN5" s="141"/>
      <c r="AO5" s="141">
        <f>AN5*5</f>
        <v>0</v>
      </c>
      <c r="AP5" s="141"/>
      <c r="AQ5" s="141">
        <f>AP5*5</f>
        <v>0</v>
      </c>
      <c r="AR5" s="141"/>
      <c r="AS5" s="141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6</v>
      </c>
      <c r="AY5" s="145">
        <f>AG5+AX5</f>
        <v>18</v>
      </c>
      <c r="AZ5" s="135">
        <f>S5+AB5+AY5</f>
        <v>145</v>
      </c>
    </row>
    <row r="6" spans="1:52" s="105" customFormat="1" ht="13.5">
      <c r="A6" s="134">
        <v>2</v>
      </c>
      <c r="B6" s="137" t="s">
        <v>346</v>
      </c>
      <c r="C6" s="138">
        <v>20871</v>
      </c>
      <c r="D6" s="139" t="s">
        <v>86</v>
      </c>
      <c r="E6" s="140" t="s">
        <v>28</v>
      </c>
      <c r="F6" s="146" t="s">
        <v>207</v>
      </c>
      <c r="G6" s="144">
        <v>11</v>
      </c>
      <c r="H6" s="141">
        <f>G6*6</f>
        <v>66</v>
      </c>
      <c r="I6" s="141"/>
      <c r="J6" s="141">
        <f>I6*6</f>
        <v>0</v>
      </c>
      <c r="K6" s="141">
        <v>19</v>
      </c>
      <c r="L6" s="141">
        <f>IF(K6&gt;4,K6*2+4,K6*3)</f>
        <v>42</v>
      </c>
      <c r="M6" s="142"/>
      <c r="N6" s="141">
        <f>IF(M6&gt;4,M6*2+4,M6*3)</f>
        <v>0</v>
      </c>
      <c r="O6" s="142">
        <v>5</v>
      </c>
      <c r="P6" s="142">
        <f>O6*2</f>
        <v>10</v>
      </c>
      <c r="Q6" s="142">
        <v>2</v>
      </c>
      <c r="R6" s="142">
        <f>Q6*3</f>
        <v>6</v>
      </c>
      <c r="S6" s="143">
        <f>H6+J6+L6+N6+P6+R6</f>
        <v>124</v>
      </c>
      <c r="T6" s="144"/>
      <c r="U6" s="141">
        <f>IF(T6=0,0,6)</f>
        <v>0</v>
      </c>
      <c r="V6" s="141"/>
      <c r="W6" s="141">
        <f>V6*4</f>
        <v>0</v>
      </c>
      <c r="X6" s="141"/>
      <c r="Y6" s="141">
        <f>X6*3</f>
        <v>0</v>
      </c>
      <c r="Z6" s="141"/>
      <c r="AA6" s="141">
        <f>IF(Z6=0,0,6)</f>
        <v>0</v>
      </c>
      <c r="AB6" s="143">
        <f>U6+W6+Y6+AA6</f>
        <v>0</v>
      </c>
      <c r="AC6" s="144"/>
      <c r="AD6" s="141"/>
      <c r="AE6" s="143" t="s">
        <v>120</v>
      </c>
      <c r="AF6" s="144">
        <v>1</v>
      </c>
      <c r="AG6" s="141">
        <f>AF6*12</f>
        <v>12</v>
      </c>
      <c r="AH6" s="141"/>
      <c r="AI6" s="141">
        <f>AH6*5</f>
        <v>0</v>
      </c>
      <c r="AJ6" s="141">
        <v>2</v>
      </c>
      <c r="AK6" s="141">
        <f>AJ6*3</f>
        <v>6</v>
      </c>
      <c r="AL6" s="141"/>
      <c r="AM6" s="141">
        <f>AL6*1</f>
        <v>0</v>
      </c>
      <c r="AN6" s="141"/>
      <c r="AO6" s="141">
        <f>AN6*5</f>
        <v>0</v>
      </c>
      <c r="AP6" s="141"/>
      <c r="AQ6" s="141">
        <f>AP6*5</f>
        <v>0</v>
      </c>
      <c r="AR6" s="141"/>
      <c r="AS6" s="141">
        <f>AR6*1</f>
        <v>0</v>
      </c>
      <c r="AT6" s="141"/>
      <c r="AU6" s="133">
        <f>AT6*0.5</f>
        <v>0</v>
      </c>
      <c r="AV6" s="141"/>
      <c r="AW6" s="133">
        <f>AV6*1</f>
        <v>0</v>
      </c>
      <c r="AX6" s="136">
        <f>IF(AI6+AK6+AM6+AO6+AQ6+AS6+AU6+AW6&gt;10,10,AI6+AK6+AM6+AO6+AQ6+AS6+AU6+AW6)</f>
        <v>6</v>
      </c>
      <c r="AY6" s="145">
        <f>AG6+AX6</f>
        <v>18</v>
      </c>
      <c r="AZ6" s="135">
        <f>S6+AB6+AY6</f>
        <v>142</v>
      </c>
    </row>
    <row r="7" spans="1:52" s="105" customFormat="1" ht="13.5">
      <c r="A7" s="134">
        <v>3</v>
      </c>
      <c r="B7" s="137" t="s">
        <v>218</v>
      </c>
      <c r="C7" s="138">
        <v>25063</v>
      </c>
      <c r="D7" s="139" t="s">
        <v>86</v>
      </c>
      <c r="E7" s="140" t="s">
        <v>28</v>
      </c>
      <c r="F7" s="146" t="s">
        <v>207</v>
      </c>
      <c r="G7" s="144">
        <v>11</v>
      </c>
      <c r="H7" s="141">
        <f>G7*6</f>
        <v>66</v>
      </c>
      <c r="I7" s="141"/>
      <c r="J7" s="141">
        <f>I7*6</f>
        <v>0</v>
      </c>
      <c r="K7" s="141">
        <v>16</v>
      </c>
      <c r="L7" s="141">
        <f>IF(K7&gt;4,K7*2+4,K7*3)</f>
        <v>36</v>
      </c>
      <c r="M7" s="142"/>
      <c r="N7" s="141">
        <f>IF(M7&gt;4,M7*2+4,M7*3)</f>
        <v>0</v>
      </c>
      <c r="O7" s="142">
        <v>5</v>
      </c>
      <c r="P7" s="142">
        <f>O7*2</f>
        <v>10</v>
      </c>
      <c r="Q7" s="142">
        <v>2</v>
      </c>
      <c r="R7" s="142">
        <f>Q7*3</f>
        <v>6</v>
      </c>
      <c r="S7" s="143">
        <f>H7+J7+L7+N7+P7+R7</f>
        <v>118</v>
      </c>
      <c r="T7" s="144"/>
      <c r="U7" s="141">
        <f>IF(T7=0,0,6)</f>
        <v>0</v>
      </c>
      <c r="V7" s="141"/>
      <c r="W7" s="141">
        <f>V7*4</f>
        <v>0</v>
      </c>
      <c r="X7" s="141">
        <v>2</v>
      </c>
      <c r="Y7" s="141">
        <f>X7*3</f>
        <v>6</v>
      </c>
      <c r="Z7" s="141"/>
      <c r="AA7" s="141">
        <f>IF(Z7=0,0,6)</f>
        <v>0</v>
      </c>
      <c r="AB7" s="143">
        <f>U7+W7+Y7+AA7</f>
        <v>6</v>
      </c>
      <c r="AC7" s="144"/>
      <c r="AD7" s="141"/>
      <c r="AE7" s="143"/>
      <c r="AF7" s="144">
        <v>1</v>
      </c>
      <c r="AG7" s="141">
        <f>AF7*12</f>
        <v>12</v>
      </c>
      <c r="AH7" s="141"/>
      <c r="AI7" s="141">
        <f>AH7*5</f>
        <v>0</v>
      </c>
      <c r="AJ7" s="141">
        <v>2</v>
      </c>
      <c r="AK7" s="141">
        <f>AJ7*3</f>
        <v>6</v>
      </c>
      <c r="AL7" s="141"/>
      <c r="AM7" s="141">
        <f>AL7*1</f>
        <v>0</v>
      </c>
      <c r="AN7" s="141"/>
      <c r="AO7" s="141">
        <f>AN7*5</f>
        <v>0</v>
      </c>
      <c r="AP7" s="141"/>
      <c r="AQ7" s="141">
        <f>AP7*5</f>
        <v>0</v>
      </c>
      <c r="AR7" s="141"/>
      <c r="AS7" s="141">
        <f>AR7*1</f>
        <v>0</v>
      </c>
      <c r="AT7" s="141"/>
      <c r="AU7" s="133">
        <f>AT7*0.5</f>
        <v>0</v>
      </c>
      <c r="AV7" s="141"/>
      <c r="AW7" s="133">
        <f>AV7*1</f>
        <v>0</v>
      </c>
      <c r="AX7" s="136">
        <f>IF(AI7+AK7+AM7+AO7+AQ7+AS7+AU7+AW7&gt;10,10,AI7+AK7+AM7+AO7+AQ7+AS7+AU7+AW7)</f>
        <v>6</v>
      </c>
      <c r="AY7" s="145">
        <f>AG7+AX7</f>
        <v>18</v>
      </c>
      <c r="AZ7" s="135">
        <f>S7+AB7+AY7</f>
        <v>142</v>
      </c>
    </row>
    <row r="8" spans="1:52" s="105" customFormat="1" ht="13.5">
      <c r="A8" s="134">
        <v>4</v>
      </c>
      <c r="B8" s="137" t="s">
        <v>221</v>
      </c>
      <c r="C8" s="138">
        <v>23528</v>
      </c>
      <c r="D8" s="139" t="s">
        <v>86</v>
      </c>
      <c r="E8" s="140" t="s">
        <v>28</v>
      </c>
      <c r="F8" s="146" t="s">
        <v>207</v>
      </c>
      <c r="G8" s="144">
        <v>11</v>
      </c>
      <c r="H8" s="141">
        <f>G8*6</f>
        <v>66</v>
      </c>
      <c r="I8" s="141"/>
      <c r="J8" s="141">
        <f>I8*6</f>
        <v>0</v>
      </c>
      <c r="K8" s="141">
        <v>20</v>
      </c>
      <c r="L8" s="141">
        <f>IF(K8&gt;4,K8*2+4,K8*3)</f>
        <v>44</v>
      </c>
      <c r="M8" s="142"/>
      <c r="N8" s="141">
        <f>IF(M8&gt;4,M8*2+4,M8*3)</f>
        <v>0</v>
      </c>
      <c r="O8" s="142">
        <v>5</v>
      </c>
      <c r="P8" s="142">
        <f>O8*2</f>
        <v>10</v>
      </c>
      <c r="Q8" s="142">
        <v>2</v>
      </c>
      <c r="R8" s="142">
        <f>Q8*3</f>
        <v>6</v>
      </c>
      <c r="S8" s="143">
        <f>H8+J8+L8+N8+P8+R8</f>
        <v>126</v>
      </c>
      <c r="T8" s="144"/>
      <c r="U8" s="141">
        <f>IF(T8=0,0,6)</f>
        <v>0</v>
      </c>
      <c r="V8" s="141"/>
      <c r="W8" s="141">
        <f>V8*4</f>
        <v>0</v>
      </c>
      <c r="X8" s="141"/>
      <c r="Y8" s="141">
        <f>X8*3</f>
        <v>0</v>
      </c>
      <c r="Z8" s="141"/>
      <c r="AA8" s="141">
        <f>IF(Z8=0,0,6)</f>
        <v>0</v>
      </c>
      <c r="AB8" s="143">
        <f>U8+W8+Y8+AA8</f>
        <v>0</v>
      </c>
      <c r="AC8" s="144"/>
      <c r="AD8" s="141"/>
      <c r="AE8" s="143"/>
      <c r="AF8" s="144">
        <v>1</v>
      </c>
      <c r="AG8" s="141">
        <f>AF8*12</f>
        <v>12</v>
      </c>
      <c r="AH8" s="141"/>
      <c r="AI8" s="141">
        <f>AH8*5</f>
        <v>0</v>
      </c>
      <c r="AJ8" s="141">
        <v>1</v>
      </c>
      <c r="AK8" s="141">
        <f>AJ8*3</f>
        <v>3</v>
      </c>
      <c r="AL8" s="141"/>
      <c r="AM8" s="141">
        <f>AL8*1</f>
        <v>0</v>
      </c>
      <c r="AN8" s="141"/>
      <c r="AO8" s="141">
        <f>AN8*5</f>
        <v>0</v>
      </c>
      <c r="AP8" s="141"/>
      <c r="AQ8" s="141">
        <f>AP8*5</f>
        <v>0</v>
      </c>
      <c r="AR8" s="141"/>
      <c r="AS8" s="141">
        <f>AR8*1</f>
        <v>0</v>
      </c>
      <c r="AT8" s="141"/>
      <c r="AU8" s="133">
        <f>AT8*0.5</f>
        <v>0</v>
      </c>
      <c r="AV8" s="141"/>
      <c r="AW8" s="133">
        <f>AV8*1</f>
        <v>0</v>
      </c>
      <c r="AX8" s="136">
        <f>IF(AI8+AK8+AM8+AO8+AQ8+AS8+AU8+AW8&gt;10,10,AI8+AK8+AM8+AO8+AQ8+AS8+AU8+AW8)</f>
        <v>3</v>
      </c>
      <c r="AY8" s="145">
        <f>AG8+AX8</f>
        <v>15</v>
      </c>
      <c r="AZ8" s="135">
        <f>S8+AB8+AY8</f>
        <v>141</v>
      </c>
    </row>
    <row r="9" spans="1:52" s="105" customFormat="1" ht="13.5">
      <c r="A9" s="134">
        <v>5</v>
      </c>
      <c r="B9" s="137" t="s">
        <v>211</v>
      </c>
      <c r="C9" s="138">
        <v>19117</v>
      </c>
      <c r="D9" s="139" t="s">
        <v>86</v>
      </c>
      <c r="E9" s="140" t="s">
        <v>28</v>
      </c>
      <c r="F9" s="146" t="s">
        <v>207</v>
      </c>
      <c r="G9" s="144">
        <v>11</v>
      </c>
      <c r="H9" s="141">
        <f>G9*6</f>
        <v>66</v>
      </c>
      <c r="I9" s="141"/>
      <c r="J9" s="141">
        <f>I9*6</f>
        <v>0</v>
      </c>
      <c r="K9" s="141">
        <v>19</v>
      </c>
      <c r="L9" s="141">
        <f>IF(K9&gt;4,K9*2+4,K9*3)</f>
        <v>42</v>
      </c>
      <c r="M9" s="142"/>
      <c r="N9" s="141">
        <f>IF(M9&gt;4,M9*2+4,M9*3)</f>
        <v>0</v>
      </c>
      <c r="O9" s="142">
        <v>5</v>
      </c>
      <c r="P9" s="142">
        <f>O9*2</f>
        <v>10</v>
      </c>
      <c r="Q9" s="142">
        <v>2</v>
      </c>
      <c r="R9" s="142">
        <f>Q9*3</f>
        <v>6</v>
      </c>
      <c r="S9" s="143">
        <f>H9+J9+L9+N9+P9+R9</f>
        <v>124</v>
      </c>
      <c r="T9" s="144"/>
      <c r="U9" s="141">
        <f>IF(T9=0,0,6)</f>
        <v>0</v>
      </c>
      <c r="V9" s="141"/>
      <c r="W9" s="141">
        <f>V9*4</f>
        <v>0</v>
      </c>
      <c r="X9" s="141"/>
      <c r="Y9" s="141">
        <f>X9*3</f>
        <v>0</v>
      </c>
      <c r="Z9" s="141"/>
      <c r="AA9" s="141">
        <f>IF(Z9=0,0,6)</f>
        <v>0</v>
      </c>
      <c r="AB9" s="143">
        <f>U9+W9+Y9+AA9</f>
        <v>0</v>
      </c>
      <c r="AC9" s="144"/>
      <c r="AD9" s="141"/>
      <c r="AE9" s="143"/>
      <c r="AF9" s="144">
        <v>1</v>
      </c>
      <c r="AG9" s="141">
        <f>AF9*12</f>
        <v>12</v>
      </c>
      <c r="AH9" s="141"/>
      <c r="AI9" s="141">
        <f>AH9*5</f>
        <v>0</v>
      </c>
      <c r="AJ9" s="141">
        <v>1</v>
      </c>
      <c r="AK9" s="141">
        <f>AJ9*3</f>
        <v>3</v>
      </c>
      <c r="AL9" s="141"/>
      <c r="AM9" s="141">
        <f>AL9*1</f>
        <v>0</v>
      </c>
      <c r="AN9" s="141"/>
      <c r="AO9" s="141">
        <f>AN9*5</f>
        <v>0</v>
      </c>
      <c r="AP9" s="141"/>
      <c r="AQ9" s="141">
        <f>AP9*5</f>
        <v>0</v>
      </c>
      <c r="AR9" s="141"/>
      <c r="AS9" s="141">
        <f>AR9*1</f>
        <v>0</v>
      </c>
      <c r="AT9" s="141"/>
      <c r="AU9" s="133">
        <f>AT9*0.5</f>
        <v>0</v>
      </c>
      <c r="AV9" s="141"/>
      <c r="AW9" s="133">
        <f>AV9*1</f>
        <v>0</v>
      </c>
      <c r="AX9" s="136">
        <f>IF(AI9+AK9+AM9+AO9+AQ9+AS9+AU9+AW9&gt;10,10,AI9+AK9+AM9+AO9+AQ9+AS9+AU9+AW9)</f>
        <v>3</v>
      </c>
      <c r="AY9" s="145">
        <f>AG9+AX9</f>
        <v>15</v>
      </c>
      <c r="AZ9" s="135">
        <f>S9+AB9+AY9</f>
        <v>139</v>
      </c>
    </row>
    <row r="10" spans="1:52" s="105" customFormat="1" ht="13.5">
      <c r="A10" s="134">
        <v>6</v>
      </c>
      <c r="B10" s="137" t="s">
        <v>214</v>
      </c>
      <c r="C10" s="138">
        <v>22157</v>
      </c>
      <c r="D10" s="139" t="s">
        <v>86</v>
      </c>
      <c r="E10" s="140" t="s">
        <v>28</v>
      </c>
      <c r="F10" s="146" t="s">
        <v>207</v>
      </c>
      <c r="G10" s="144">
        <v>11</v>
      </c>
      <c r="H10" s="141">
        <f>G10*6</f>
        <v>66</v>
      </c>
      <c r="I10" s="141"/>
      <c r="J10" s="141">
        <f>I10*6</f>
        <v>0</v>
      </c>
      <c r="K10" s="141">
        <v>17</v>
      </c>
      <c r="L10" s="141">
        <f>IF(K10&gt;4,K10*2+4,K10*3)</f>
        <v>38</v>
      </c>
      <c r="M10" s="142"/>
      <c r="N10" s="141">
        <f>IF(M10&gt;4,M10*2+4,M10*3)</f>
        <v>0</v>
      </c>
      <c r="O10" s="142">
        <v>5</v>
      </c>
      <c r="P10" s="142">
        <f>O10*2</f>
        <v>10</v>
      </c>
      <c r="Q10" s="142">
        <v>2</v>
      </c>
      <c r="R10" s="142">
        <f>Q10*3</f>
        <v>6</v>
      </c>
      <c r="S10" s="143">
        <f>H10+J10+L10+N10+P10+R10</f>
        <v>120</v>
      </c>
      <c r="T10" s="144"/>
      <c r="U10" s="141">
        <f>IF(T10=0,0,6)</f>
        <v>0</v>
      </c>
      <c r="V10" s="141"/>
      <c r="W10" s="141">
        <f>V10*4</f>
        <v>0</v>
      </c>
      <c r="X10" s="141"/>
      <c r="Y10" s="141">
        <f>X10*3</f>
        <v>0</v>
      </c>
      <c r="Z10" s="141"/>
      <c r="AA10" s="141">
        <f>IF(Z10=0,0,6)</f>
        <v>0</v>
      </c>
      <c r="AB10" s="143">
        <f>U10+W10+Y10+AA10</f>
        <v>0</v>
      </c>
      <c r="AC10" s="144"/>
      <c r="AD10" s="141"/>
      <c r="AE10" s="143"/>
      <c r="AF10" s="144">
        <v>1</v>
      </c>
      <c r="AG10" s="141">
        <f>AF10*12</f>
        <v>12</v>
      </c>
      <c r="AH10" s="141"/>
      <c r="AI10" s="141">
        <f>AH10*5</f>
        <v>0</v>
      </c>
      <c r="AJ10" s="141">
        <v>2</v>
      </c>
      <c r="AK10" s="141">
        <f>AJ10*3</f>
        <v>6</v>
      </c>
      <c r="AL10" s="141"/>
      <c r="AM10" s="141">
        <f>AL10*1</f>
        <v>0</v>
      </c>
      <c r="AN10" s="141"/>
      <c r="AO10" s="141">
        <f>AN10*5</f>
        <v>0</v>
      </c>
      <c r="AP10" s="141"/>
      <c r="AQ10" s="141">
        <f>AP10*5</f>
        <v>0</v>
      </c>
      <c r="AR10" s="141"/>
      <c r="AS10" s="141">
        <f>AR10*1</f>
        <v>0</v>
      </c>
      <c r="AT10" s="141"/>
      <c r="AU10" s="133">
        <f>AT10*0.5</f>
        <v>0</v>
      </c>
      <c r="AV10" s="141"/>
      <c r="AW10" s="133">
        <f>AV10*1</f>
        <v>0</v>
      </c>
      <c r="AX10" s="136">
        <f>IF(AI10+AK10+AM10+AO10+AQ10+AS10+AU10+AW10&gt;10,10,AI10+AK10+AM10+AO10+AQ10+AS10+AU10+AW10)</f>
        <v>6</v>
      </c>
      <c r="AY10" s="145">
        <f>AG10+AX10</f>
        <v>18</v>
      </c>
      <c r="AZ10" s="135">
        <f>S10+AB10+AY10</f>
        <v>138</v>
      </c>
    </row>
    <row r="11" spans="1:52" s="105" customFormat="1" ht="13.5">
      <c r="A11" s="134">
        <v>7</v>
      </c>
      <c r="B11" s="137" t="s">
        <v>212</v>
      </c>
      <c r="C11" s="138">
        <v>24843</v>
      </c>
      <c r="D11" s="139" t="s">
        <v>86</v>
      </c>
      <c r="E11" s="140" t="s">
        <v>28</v>
      </c>
      <c r="F11" s="146" t="s">
        <v>207</v>
      </c>
      <c r="G11" s="144">
        <v>11</v>
      </c>
      <c r="H11" s="141">
        <f>G11*6</f>
        <v>66</v>
      </c>
      <c r="I11" s="141"/>
      <c r="J11" s="141">
        <f>I11*6</f>
        <v>0</v>
      </c>
      <c r="K11" s="141">
        <v>17</v>
      </c>
      <c r="L11" s="141">
        <f>IF(K11&gt;4,K11*2+4,K11*3)</f>
        <v>38</v>
      </c>
      <c r="M11" s="142"/>
      <c r="N11" s="141">
        <f>IF(M11&gt;4,M11*2+4,M11*3)</f>
        <v>0</v>
      </c>
      <c r="O11" s="142">
        <v>5</v>
      </c>
      <c r="P11" s="142">
        <f>O11*2</f>
        <v>10</v>
      </c>
      <c r="Q11" s="142">
        <v>2</v>
      </c>
      <c r="R11" s="142">
        <f>Q11*3</f>
        <v>6</v>
      </c>
      <c r="S11" s="143">
        <f>H11+J11+L11+N11+P11+R11</f>
        <v>120</v>
      </c>
      <c r="T11" s="144"/>
      <c r="U11" s="141">
        <f>IF(T11=0,0,6)</f>
        <v>0</v>
      </c>
      <c r="V11" s="141"/>
      <c r="W11" s="141">
        <f>V11*4</f>
        <v>0</v>
      </c>
      <c r="X11" s="141"/>
      <c r="Y11" s="141">
        <f>X11*3</f>
        <v>0</v>
      </c>
      <c r="Z11" s="141"/>
      <c r="AA11" s="141">
        <f>IF(Z11=0,0,6)</f>
        <v>0</v>
      </c>
      <c r="AB11" s="143">
        <f>U11+W11+Y11+AA11</f>
        <v>0</v>
      </c>
      <c r="AC11" s="144"/>
      <c r="AD11" s="141"/>
      <c r="AE11" s="143"/>
      <c r="AF11" s="144">
        <v>1</v>
      </c>
      <c r="AG11" s="141">
        <f>AF11*12</f>
        <v>12</v>
      </c>
      <c r="AH11" s="141"/>
      <c r="AI11" s="141">
        <f>AH11*5</f>
        <v>0</v>
      </c>
      <c r="AJ11" s="141">
        <v>2</v>
      </c>
      <c r="AK11" s="141">
        <f>AJ11*3</f>
        <v>6</v>
      </c>
      <c r="AL11" s="141"/>
      <c r="AM11" s="141">
        <f>AL11*1</f>
        <v>0</v>
      </c>
      <c r="AN11" s="141"/>
      <c r="AO11" s="141">
        <f>AN11*5</f>
        <v>0</v>
      </c>
      <c r="AP11" s="141"/>
      <c r="AQ11" s="141">
        <f>AP11*5</f>
        <v>0</v>
      </c>
      <c r="AR11" s="141"/>
      <c r="AS11" s="141">
        <f>AR11*1</f>
        <v>0</v>
      </c>
      <c r="AT11" s="141"/>
      <c r="AU11" s="133">
        <f>AT11*0.5</f>
        <v>0</v>
      </c>
      <c r="AV11" s="141"/>
      <c r="AW11" s="133">
        <f>AV11*1</f>
        <v>0</v>
      </c>
      <c r="AX11" s="136">
        <f>IF(AI11+AK11+AM11+AO11+AQ11+AS11+AU11+AW11&gt;10,10,AI11+AK11+AM11+AO11+AQ11+AS11+AU11+AW11)</f>
        <v>6</v>
      </c>
      <c r="AY11" s="145">
        <f>AG11+AX11</f>
        <v>18</v>
      </c>
      <c r="AZ11" s="135">
        <f>S11+AB11+AY11</f>
        <v>138</v>
      </c>
    </row>
    <row r="12" spans="1:52" s="105" customFormat="1" ht="13.5">
      <c r="A12" s="134">
        <v>8</v>
      </c>
      <c r="B12" s="137" t="s">
        <v>213</v>
      </c>
      <c r="C12" s="138">
        <v>19866</v>
      </c>
      <c r="D12" s="139" t="s">
        <v>86</v>
      </c>
      <c r="E12" s="140" t="s">
        <v>28</v>
      </c>
      <c r="F12" s="146" t="s">
        <v>207</v>
      </c>
      <c r="G12" s="144">
        <v>11</v>
      </c>
      <c r="H12" s="141">
        <f>G12*6</f>
        <v>66</v>
      </c>
      <c r="I12" s="141"/>
      <c r="J12" s="141">
        <f>I12*6</f>
        <v>0</v>
      </c>
      <c r="K12" s="141">
        <v>18</v>
      </c>
      <c r="L12" s="141">
        <f>IF(K12&gt;4,K12*2+4,K12*3)</f>
        <v>40</v>
      </c>
      <c r="M12" s="142"/>
      <c r="N12" s="141">
        <f>IF(M12&gt;4,M12*2+4,M12*3)</f>
        <v>0</v>
      </c>
      <c r="O12" s="142">
        <v>5</v>
      </c>
      <c r="P12" s="142">
        <f>O12*2</f>
        <v>10</v>
      </c>
      <c r="Q12" s="142">
        <v>2</v>
      </c>
      <c r="R12" s="142">
        <f>Q12*3</f>
        <v>6</v>
      </c>
      <c r="S12" s="143">
        <f>H12+J12+L12+N12+P12+R12</f>
        <v>122</v>
      </c>
      <c r="T12" s="144"/>
      <c r="U12" s="141">
        <f>IF(T12=0,0,6)</f>
        <v>0</v>
      </c>
      <c r="V12" s="141"/>
      <c r="W12" s="141">
        <f>V12*4</f>
        <v>0</v>
      </c>
      <c r="X12" s="141"/>
      <c r="Y12" s="141">
        <f>X12*3</f>
        <v>0</v>
      </c>
      <c r="Z12" s="141"/>
      <c r="AA12" s="141">
        <f>IF(Z12=0,0,6)</f>
        <v>0</v>
      </c>
      <c r="AB12" s="143">
        <f>U12+W12+Y12+AA12</f>
        <v>0</v>
      </c>
      <c r="AC12" s="144"/>
      <c r="AD12" s="141"/>
      <c r="AE12" s="143"/>
      <c r="AF12" s="144">
        <v>1</v>
      </c>
      <c r="AG12" s="141">
        <f>AF12*12</f>
        <v>12</v>
      </c>
      <c r="AH12" s="141"/>
      <c r="AI12" s="141">
        <f>AH12*5</f>
        <v>0</v>
      </c>
      <c r="AJ12" s="141">
        <v>1</v>
      </c>
      <c r="AK12" s="141">
        <f>AJ12*3</f>
        <v>3</v>
      </c>
      <c r="AL12" s="141"/>
      <c r="AM12" s="141">
        <f>AL12*1</f>
        <v>0</v>
      </c>
      <c r="AN12" s="141"/>
      <c r="AO12" s="141">
        <f>AN12*5</f>
        <v>0</v>
      </c>
      <c r="AP12" s="141"/>
      <c r="AQ12" s="141">
        <f>AP12*5</f>
        <v>0</v>
      </c>
      <c r="AR12" s="141"/>
      <c r="AS12" s="141">
        <f>AR12*1</f>
        <v>0</v>
      </c>
      <c r="AT12" s="141"/>
      <c r="AU12" s="133">
        <f>AT12*0.5</f>
        <v>0</v>
      </c>
      <c r="AV12" s="141"/>
      <c r="AW12" s="133">
        <f>AV12*1</f>
        <v>0</v>
      </c>
      <c r="AX12" s="136">
        <f>IF(AI12+AK12+AM12+AO12+AQ12+AS12+AU12+AW12&gt;10,10,AI12+AK12+AM12+AO12+AQ12+AS12+AU12+AW12)</f>
        <v>3</v>
      </c>
      <c r="AY12" s="145">
        <f>AG12+AX12</f>
        <v>15</v>
      </c>
      <c r="AZ12" s="135">
        <f>S12+AB12+AY12</f>
        <v>137</v>
      </c>
    </row>
    <row r="13" spans="1:52" s="105" customFormat="1" ht="13.5">
      <c r="A13" s="134">
        <v>9</v>
      </c>
      <c r="B13" s="137" t="s">
        <v>217</v>
      </c>
      <c r="C13" s="138">
        <v>24652</v>
      </c>
      <c r="D13" s="139" t="s">
        <v>86</v>
      </c>
      <c r="E13" s="140" t="s">
        <v>28</v>
      </c>
      <c r="F13" s="146" t="s">
        <v>207</v>
      </c>
      <c r="G13" s="144">
        <v>11</v>
      </c>
      <c r="H13" s="141">
        <f>G13*6</f>
        <v>66</v>
      </c>
      <c r="I13" s="141"/>
      <c r="J13" s="141">
        <f>I13*6</f>
        <v>0</v>
      </c>
      <c r="K13" s="141">
        <v>18</v>
      </c>
      <c r="L13" s="141">
        <f>IF(K13&gt;4,K13*2+4,K13*3)</f>
        <v>40</v>
      </c>
      <c r="M13" s="142"/>
      <c r="N13" s="141">
        <f>IF(M13&gt;4,M13*2+4,M13*3)</f>
        <v>0</v>
      </c>
      <c r="O13" s="142">
        <v>5</v>
      </c>
      <c r="P13" s="142">
        <f>O13*2</f>
        <v>10</v>
      </c>
      <c r="Q13" s="142">
        <v>2</v>
      </c>
      <c r="R13" s="142">
        <f>Q13*3</f>
        <v>6</v>
      </c>
      <c r="S13" s="143">
        <f>H13+J13+L13+N13+P13+R13</f>
        <v>122</v>
      </c>
      <c r="T13" s="144"/>
      <c r="U13" s="141">
        <f>IF(T13=0,0,6)</f>
        <v>0</v>
      </c>
      <c r="V13" s="141"/>
      <c r="W13" s="141">
        <f>V13*4</f>
        <v>0</v>
      </c>
      <c r="X13" s="141"/>
      <c r="Y13" s="141">
        <f>X13*3</f>
        <v>0</v>
      </c>
      <c r="Z13" s="141"/>
      <c r="AA13" s="141">
        <f>IF(Z13=0,0,6)</f>
        <v>0</v>
      </c>
      <c r="AB13" s="143">
        <f>U13+W13+Y13+AA13</f>
        <v>0</v>
      </c>
      <c r="AC13" s="144"/>
      <c r="AD13" s="141"/>
      <c r="AE13" s="143"/>
      <c r="AF13" s="144">
        <v>1</v>
      </c>
      <c r="AG13" s="141">
        <f>AF13*12</f>
        <v>12</v>
      </c>
      <c r="AH13" s="141"/>
      <c r="AI13" s="141">
        <f>AH13*5</f>
        <v>0</v>
      </c>
      <c r="AJ13" s="141">
        <v>1</v>
      </c>
      <c r="AK13" s="141">
        <f>AJ13*3</f>
        <v>3</v>
      </c>
      <c r="AL13" s="141"/>
      <c r="AM13" s="141">
        <f>AL13*1</f>
        <v>0</v>
      </c>
      <c r="AN13" s="141"/>
      <c r="AO13" s="141">
        <f>AN13*5</f>
        <v>0</v>
      </c>
      <c r="AP13" s="141"/>
      <c r="AQ13" s="141">
        <f>AP13*5</f>
        <v>0</v>
      </c>
      <c r="AR13" s="141"/>
      <c r="AS13" s="141">
        <f>AR13*1</f>
        <v>0</v>
      </c>
      <c r="AT13" s="141"/>
      <c r="AU13" s="133">
        <f>AT13*0.5</f>
        <v>0</v>
      </c>
      <c r="AV13" s="141"/>
      <c r="AW13" s="133">
        <f>AV13*1</f>
        <v>0</v>
      </c>
      <c r="AX13" s="136">
        <f>IF(AI13+AK13+AM13+AO13+AQ13+AS13+AU13+AW13&gt;10,10,AI13+AK13+AM13+AO13+AQ13+AS13+AU13+AW13)</f>
        <v>3</v>
      </c>
      <c r="AY13" s="145">
        <f>AG13+AX13</f>
        <v>15</v>
      </c>
      <c r="AZ13" s="135">
        <f>S13+AB13+AY13</f>
        <v>137</v>
      </c>
    </row>
    <row r="14" spans="1:52" s="105" customFormat="1" ht="13.5">
      <c r="A14" s="134">
        <v>10</v>
      </c>
      <c r="B14" s="137" t="s">
        <v>224</v>
      </c>
      <c r="C14" s="138">
        <v>20352</v>
      </c>
      <c r="D14" s="139" t="s">
        <v>86</v>
      </c>
      <c r="E14" s="140" t="s">
        <v>28</v>
      </c>
      <c r="F14" s="146" t="s">
        <v>207</v>
      </c>
      <c r="G14" s="144">
        <v>11</v>
      </c>
      <c r="H14" s="141">
        <f>G14*6</f>
        <v>66</v>
      </c>
      <c r="I14" s="141"/>
      <c r="J14" s="141">
        <f>I14*6</f>
        <v>0</v>
      </c>
      <c r="K14" s="141">
        <v>17</v>
      </c>
      <c r="L14" s="141">
        <f>IF(K14&gt;4,K14*2+4,K14*3)</f>
        <v>38</v>
      </c>
      <c r="M14" s="142"/>
      <c r="N14" s="141">
        <f>IF(M14&gt;4,M14*2+4,M14*3)</f>
        <v>0</v>
      </c>
      <c r="O14" s="142">
        <v>5</v>
      </c>
      <c r="P14" s="142">
        <f>O14*2</f>
        <v>10</v>
      </c>
      <c r="Q14" s="142">
        <v>2</v>
      </c>
      <c r="R14" s="142">
        <f>Q14*3</f>
        <v>6</v>
      </c>
      <c r="S14" s="143">
        <f>H14+J14+L14+N14+P14+R14</f>
        <v>120</v>
      </c>
      <c r="T14" s="144"/>
      <c r="U14" s="141">
        <f>IF(T14=0,0,6)</f>
        <v>0</v>
      </c>
      <c r="V14" s="141"/>
      <c r="W14" s="141">
        <f>V14*4</f>
        <v>0</v>
      </c>
      <c r="X14" s="141"/>
      <c r="Y14" s="141">
        <f>X14*3</f>
        <v>0</v>
      </c>
      <c r="Z14" s="141"/>
      <c r="AA14" s="141">
        <f>IF(Z14=0,0,6)</f>
        <v>0</v>
      </c>
      <c r="AB14" s="143">
        <f>U14+W14+Y14+AA14</f>
        <v>0</v>
      </c>
      <c r="AC14" s="144"/>
      <c r="AD14" s="141"/>
      <c r="AE14" s="143"/>
      <c r="AF14" s="144">
        <v>1</v>
      </c>
      <c r="AG14" s="141">
        <f>AF14*12</f>
        <v>12</v>
      </c>
      <c r="AH14" s="141"/>
      <c r="AI14" s="141">
        <f>AH14*5</f>
        <v>0</v>
      </c>
      <c r="AJ14" s="141">
        <v>1</v>
      </c>
      <c r="AK14" s="141">
        <f>AJ14*3</f>
        <v>3</v>
      </c>
      <c r="AL14" s="141"/>
      <c r="AM14" s="141">
        <f>AL14*1</f>
        <v>0</v>
      </c>
      <c r="AN14" s="141"/>
      <c r="AO14" s="141">
        <f>AN14*5</f>
        <v>0</v>
      </c>
      <c r="AP14" s="141"/>
      <c r="AQ14" s="141">
        <f>AP14*5</f>
        <v>0</v>
      </c>
      <c r="AR14" s="141"/>
      <c r="AS14" s="141">
        <f>AR14*1</f>
        <v>0</v>
      </c>
      <c r="AT14" s="141"/>
      <c r="AU14" s="133">
        <f>AT14*0.5</f>
        <v>0</v>
      </c>
      <c r="AV14" s="141"/>
      <c r="AW14" s="133">
        <f>AV14*1</f>
        <v>0</v>
      </c>
      <c r="AX14" s="136">
        <f>IF(AI14+AK14+AM14+AO14+AQ14+AS14+AU14+AW14&gt;10,10,AI14+AK14+AM14+AO14+AQ14+AS14+AU14+AW14)</f>
        <v>3</v>
      </c>
      <c r="AY14" s="145">
        <f>AG14+AX14</f>
        <v>15</v>
      </c>
      <c r="AZ14" s="135">
        <f>S14+AB14+AY14</f>
        <v>135</v>
      </c>
    </row>
    <row r="15" spans="1:52" s="105" customFormat="1" ht="13.5">
      <c r="A15" s="134">
        <v>11</v>
      </c>
      <c r="B15" s="137" t="s">
        <v>345</v>
      </c>
      <c r="C15" s="138">
        <v>21700</v>
      </c>
      <c r="D15" s="139" t="s">
        <v>40</v>
      </c>
      <c r="E15" s="140" t="s">
        <v>28</v>
      </c>
      <c r="F15" s="146" t="s">
        <v>207</v>
      </c>
      <c r="G15" s="144">
        <v>11</v>
      </c>
      <c r="H15" s="141">
        <f>G15*6</f>
        <v>66</v>
      </c>
      <c r="I15" s="141"/>
      <c r="J15" s="141">
        <f>I15*6</f>
        <v>0</v>
      </c>
      <c r="K15" s="141">
        <v>17</v>
      </c>
      <c r="L15" s="141">
        <f>IF(K15&gt;4,K15*2+4,K15*3)</f>
        <v>38</v>
      </c>
      <c r="M15" s="142"/>
      <c r="N15" s="141">
        <f>IF(M15&gt;4,M15*2+4,M15*3)</f>
        <v>0</v>
      </c>
      <c r="O15" s="142">
        <v>5</v>
      </c>
      <c r="P15" s="142">
        <f>O15*2</f>
        <v>10</v>
      </c>
      <c r="Q15" s="142">
        <v>2</v>
      </c>
      <c r="R15" s="142">
        <f>Q15*3</f>
        <v>6</v>
      </c>
      <c r="S15" s="143">
        <f>H15+J15+L15+N15+P15+R15</f>
        <v>120</v>
      </c>
      <c r="T15" s="144"/>
      <c r="U15" s="141">
        <f>IF(T15=0,0,6)</f>
        <v>0</v>
      </c>
      <c r="V15" s="141"/>
      <c r="W15" s="141">
        <f>V15*4</f>
        <v>0</v>
      </c>
      <c r="X15" s="141"/>
      <c r="Y15" s="141">
        <f>X15*3</f>
        <v>0</v>
      </c>
      <c r="Z15" s="141"/>
      <c r="AA15" s="141">
        <f>IF(Z15=0,0,6)</f>
        <v>0</v>
      </c>
      <c r="AB15" s="143">
        <f>U15+W15+Y15+AA15</f>
        <v>0</v>
      </c>
      <c r="AC15" s="144"/>
      <c r="AD15" s="141"/>
      <c r="AE15" s="143"/>
      <c r="AF15" s="144">
        <v>1</v>
      </c>
      <c r="AG15" s="141">
        <f>AF15*12</f>
        <v>12</v>
      </c>
      <c r="AH15" s="141"/>
      <c r="AI15" s="141">
        <f>AH15*5</f>
        <v>0</v>
      </c>
      <c r="AJ15" s="141">
        <v>1</v>
      </c>
      <c r="AK15" s="141">
        <f>AJ15*3</f>
        <v>3</v>
      </c>
      <c r="AL15" s="141"/>
      <c r="AM15" s="141">
        <f>AL15*1</f>
        <v>0</v>
      </c>
      <c r="AN15" s="141"/>
      <c r="AO15" s="141">
        <f>AN15*5</f>
        <v>0</v>
      </c>
      <c r="AP15" s="141"/>
      <c r="AQ15" s="141">
        <f>AP15*5</f>
        <v>0</v>
      </c>
      <c r="AR15" s="141"/>
      <c r="AS15" s="141">
        <f>AR15*1</f>
        <v>0</v>
      </c>
      <c r="AT15" s="141"/>
      <c r="AU15" s="133">
        <f>AT15*0.5</f>
        <v>0</v>
      </c>
      <c r="AV15" s="141"/>
      <c r="AW15" s="133">
        <f>AV15*1</f>
        <v>0</v>
      </c>
      <c r="AX15" s="136">
        <f>IF(AI15+AK15+AM15+AO15+AQ15+AS15+AU15+AW15&gt;10,10,AI15+AK15+AM15+AO15+AQ15+AS15+AU15+AW15)</f>
        <v>3</v>
      </c>
      <c r="AY15" s="145">
        <f>AG15+AX15</f>
        <v>15</v>
      </c>
      <c r="AZ15" s="135">
        <f>S15+AB15+AY15</f>
        <v>135</v>
      </c>
    </row>
    <row r="16" spans="1:52" s="105" customFormat="1" ht="15" customHeight="1">
      <c r="A16" s="134">
        <v>12</v>
      </c>
      <c r="B16" s="137" t="s">
        <v>225</v>
      </c>
      <c r="C16" s="138">
        <v>22904</v>
      </c>
      <c r="D16" s="139" t="s">
        <v>86</v>
      </c>
      <c r="E16" s="140" t="s">
        <v>28</v>
      </c>
      <c r="F16" s="146" t="s">
        <v>207</v>
      </c>
      <c r="G16" s="144">
        <v>11</v>
      </c>
      <c r="H16" s="141">
        <f>G16*6</f>
        <v>66</v>
      </c>
      <c r="I16" s="141"/>
      <c r="J16" s="141">
        <f>I16*6</f>
        <v>0</v>
      </c>
      <c r="K16" s="141">
        <v>17</v>
      </c>
      <c r="L16" s="141">
        <f>IF(K16&gt;4,K16*2+4,K16*3)</f>
        <v>38</v>
      </c>
      <c r="M16" s="142"/>
      <c r="N16" s="141">
        <f>IF(M16&gt;4,M16*2+4,M16*3)</f>
        <v>0</v>
      </c>
      <c r="O16" s="142">
        <v>5</v>
      </c>
      <c r="P16" s="142">
        <f>O16*2</f>
        <v>10</v>
      </c>
      <c r="Q16" s="142">
        <v>2</v>
      </c>
      <c r="R16" s="142">
        <f>Q16*3</f>
        <v>6</v>
      </c>
      <c r="S16" s="143">
        <f>H16+J16+L16+N16+P16+R16</f>
        <v>120</v>
      </c>
      <c r="T16" s="144"/>
      <c r="U16" s="141">
        <f>IF(T16=0,0,6)</f>
        <v>0</v>
      </c>
      <c r="V16" s="141"/>
      <c r="W16" s="141">
        <f>V16*4</f>
        <v>0</v>
      </c>
      <c r="X16" s="141"/>
      <c r="Y16" s="141">
        <f>X16*3</f>
        <v>0</v>
      </c>
      <c r="Z16" s="141"/>
      <c r="AA16" s="141">
        <f>IF(Z16=0,0,6)</f>
        <v>0</v>
      </c>
      <c r="AB16" s="143">
        <f>U16+W16+Y16+AA16</f>
        <v>0</v>
      </c>
      <c r="AC16" s="144"/>
      <c r="AD16" s="141"/>
      <c r="AE16" s="143"/>
      <c r="AF16" s="144">
        <v>1</v>
      </c>
      <c r="AG16" s="141">
        <f>AF16*12</f>
        <v>12</v>
      </c>
      <c r="AH16" s="141"/>
      <c r="AI16" s="141">
        <f>AH16*5</f>
        <v>0</v>
      </c>
      <c r="AJ16" s="141">
        <v>1</v>
      </c>
      <c r="AK16" s="141">
        <f>AJ16*3</f>
        <v>3</v>
      </c>
      <c r="AL16" s="141"/>
      <c r="AM16" s="141">
        <f>AL16*1</f>
        <v>0</v>
      </c>
      <c r="AN16" s="141"/>
      <c r="AO16" s="141">
        <f>AN16*5</f>
        <v>0</v>
      </c>
      <c r="AP16" s="141"/>
      <c r="AQ16" s="141">
        <f>AP16*5</f>
        <v>0</v>
      </c>
      <c r="AR16" s="141"/>
      <c r="AS16" s="141">
        <f>AR16*1</f>
        <v>0</v>
      </c>
      <c r="AT16" s="141"/>
      <c r="AU16" s="133">
        <f>AT16*0.5</f>
        <v>0</v>
      </c>
      <c r="AV16" s="141"/>
      <c r="AW16" s="133">
        <f>AV16*1</f>
        <v>0</v>
      </c>
      <c r="AX16" s="136">
        <f>IF(AI16+AK16+AM16+AO16+AQ16+AS16+AU16+AW16&gt;10,10,AI16+AK16+AM16+AO16+AQ16+AS16+AU16+AW16)</f>
        <v>3</v>
      </c>
      <c r="AY16" s="145">
        <f>AG16+AX16</f>
        <v>15</v>
      </c>
      <c r="AZ16" s="135">
        <f>S16+AB16+AY16</f>
        <v>135</v>
      </c>
    </row>
    <row r="17" spans="1:52" s="105" customFormat="1" ht="13.5">
      <c r="A17" s="134">
        <v>13</v>
      </c>
      <c r="B17" s="137" t="s">
        <v>219</v>
      </c>
      <c r="C17" s="138">
        <v>22972</v>
      </c>
      <c r="D17" s="139" t="s">
        <v>86</v>
      </c>
      <c r="E17" s="140" t="s">
        <v>28</v>
      </c>
      <c r="F17" s="146" t="s">
        <v>207</v>
      </c>
      <c r="G17" s="144">
        <v>11</v>
      </c>
      <c r="H17" s="141">
        <f>G17*6</f>
        <v>66</v>
      </c>
      <c r="I17" s="141"/>
      <c r="J17" s="141">
        <f>I17*6</f>
        <v>0</v>
      </c>
      <c r="K17" s="141">
        <v>17</v>
      </c>
      <c r="L17" s="141">
        <f>IF(K17&gt;4,K17*2+4,K17*3)</f>
        <v>38</v>
      </c>
      <c r="M17" s="142"/>
      <c r="N17" s="141">
        <f>IF(M17&gt;4,M17*2+4,M17*3)</f>
        <v>0</v>
      </c>
      <c r="O17" s="142">
        <v>5</v>
      </c>
      <c r="P17" s="142">
        <f>O17*2</f>
        <v>10</v>
      </c>
      <c r="Q17" s="142">
        <v>2</v>
      </c>
      <c r="R17" s="142">
        <f>Q17*3</f>
        <v>6</v>
      </c>
      <c r="S17" s="143">
        <f>H17+J17+L17+N17+P17+R17</f>
        <v>120</v>
      </c>
      <c r="T17" s="144"/>
      <c r="U17" s="141">
        <f>IF(T17=0,0,6)</f>
        <v>0</v>
      </c>
      <c r="V17" s="141"/>
      <c r="W17" s="141">
        <f>V17*4</f>
        <v>0</v>
      </c>
      <c r="X17" s="141"/>
      <c r="Y17" s="141">
        <f>X17*3</f>
        <v>0</v>
      </c>
      <c r="Z17" s="141"/>
      <c r="AA17" s="141">
        <f>IF(Z17=0,0,6)</f>
        <v>0</v>
      </c>
      <c r="AB17" s="143">
        <f>U17+W17+Y17+AA17</f>
        <v>0</v>
      </c>
      <c r="AC17" s="144"/>
      <c r="AD17" s="141"/>
      <c r="AE17" s="143"/>
      <c r="AF17" s="144">
        <v>1</v>
      </c>
      <c r="AG17" s="141">
        <f>AF17*12</f>
        <v>12</v>
      </c>
      <c r="AH17" s="141"/>
      <c r="AI17" s="141">
        <f>AH17*5</f>
        <v>0</v>
      </c>
      <c r="AJ17" s="141">
        <v>1</v>
      </c>
      <c r="AK17" s="141">
        <f>AJ17*3</f>
        <v>3</v>
      </c>
      <c r="AL17" s="141"/>
      <c r="AM17" s="141">
        <f>AL17*1</f>
        <v>0</v>
      </c>
      <c r="AN17" s="141"/>
      <c r="AO17" s="141">
        <f>AN17*5</f>
        <v>0</v>
      </c>
      <c r="AP17" s="141"/>
      <c r="AQ17" s="141">
        <f>AP17*5</f>
        <v>0</v>
      </c>
      <c r="AR17" s="141"/>
      <c r="AS17" s="141">
        <f>AR17*1</f>
        <v>0</v>
      </c>
      <c r="AT17" s="141"/>
      <c r="AU17" s="133">
        <f>AT17*0.5</f>
        <v>0</v>
      </c>
      <c r="AV17" s="141"/>
      <c r="AW17" s="133">
        <f>AV17*1</f>
        <v>0</v>
      </c>
      <c r="AX17" s="136">
        <f>IF(AI17+AK17+AM17+AO17+AQ17+AS17+AU17+AW17&gt;10,10,AI17+AK17+AM17+AO17+AQ17+AS17+AU17+AW17)</f>
        <v>3</v>
      </c>
      <c r="AY17" s="145">
        <f>AG17+AX17</f>
        <v>15</v>
      </c>
      <c r="AZ17" s="135">
        <f>S17+AB17+AY17</f>
        <v>135</v>
      </c>
    </row>
    <row r="18" spans="1:52" s="105" customFormat="1" ht="13.5">
      <c r="A18" s="134">
        <v>14</v>
      </c>
      <c r="B18" s="137" t="s">
        <v>209</v>
      </c>
      <c r="C18" s="138">
        <v>23265</v>
      </c>
      <c r="D18" s="139" t="s">
        <v>86</v>
      </c>
      <c r="E18" s="140" t="s">
        <v>28</v>
      </c>
      <c r="F18" s="146" t="s">
        <v>207</v>
      </c>
      <c r="G18" s="144">
        <v>11</v>
      </c>
      <c r="H18" s="141">
        <f>G18*6</f>
        <v>66</v>
      </c>
      <c r="I18" s="141"/>
      <c r="J18" s="141">
        <f>I18*6</f>
        <v>0</v>
      </c>
      <c r="K18" s="141">
        <v>17</v>
      </c>
      <c r="L18" s="141">
        <f>IF(K18&gt;4,K18*2+4,K18*3)</f>
        <v>38</v>
      </c>
      <c r="M18" s="142"/>
      <c r="N18" s="141">
        <f>IF(M18&gt;4,M18*2+4,M18*3)</f>
        <v>0</v>
      </c>
      <c r="O18" s="142">
        <v>5</v>
      </c>
      <c r="P18" s="142">
        <f>O18*2</f>
        <v>10</v>
      </c>
      <c r="Q18" s="142">
        <v>2</v>
      </c>
      <c r="R18" s="142">
        <f>Q18*3</f>
        <v>6</v>
      </c>
      <c r="S18" s="143">
        <f>H18+J18+L18+N18+P18+R18</f>
        <v>120</v>
      </c>
      <c r="T18" s="144"/>
      <c r="U18" s="141">
        <f>IF(T18=0,0,6)</f>
        <v>0</v>
      </c>
      <c r="V18" s="141"/>
      <c r="W18" s="141">
        <f>V18*4</f>
        <v>0</v>
      </c>
      <c r="X18" s="141"/>
      <c r="Y18" s="141">
        <f>X18*3</f>
        <v>0</v>
      </c>
      <c r="Z18" s="141"/>
      <c r="AA18" s="141">
        <f>IF(Z18=0,0,6)</f>
        <v>0</v>
      </c>
      <c r="AB18" s="143">
        <f>U18+W18+Y18+AA18</f>
        <v>0</v>
      </c>
      <c r="AC18" s="144"/>
      <c r="AD18" s="141"/>
      <c r="AE18" s="143"/>
      <c r="AF18" s="144">
        <v>1</v>
      </c>
      <c r="AG18" s="141">
        <f>AF18*12</f>
        <v>12</v>
      </c>
      <c r="AH18" s="141"/>
      <c r="AI18" s="141">
        <f>AH18*5</f>
        <v>0</v>
      </c>
      <c r="AJ18" s="141">
        <v>1</v>
      </c>
      <c r="AK18" s="141">
        <f>AJ18*3</f>
        <v>3</v>
      </c>
      <c r="AL18" s="141"/>
      <c r="AM18" s="141">
        <f>AL18*1</f>
        <v>0</v>
      </c>
      <c r="AN18" s="141"/>
      <c r="AO18" s="141">
        <f>AN18*5</f>
        <v>0</v>
      </c>
      <c r="AP18" s="141"/>
      <c r="AQ18" s="141">
        <f>AP18*5</f>
        <v>0</v>
      </c>
      <c r="AR18" s="141"/>
      <c r="AS18" s="141">
        <f>AR18*1</f>
        <v>0</v>
      </c>
      <c r="AT18" s="141"/>
      <c r="AU18" s="133">
        <f>AT18*0.5</f>
        <v>0</v>
      </c>
      <c r="AV18" s="141"/>
      <c r="AW18" s="133">
        <f>AV18*1</f>
        <v>0</v>
      </c>
      <c r="AX18" s="136">
        <f>IF(AI18+AK18+AM18+AO18+AQ18+AS18+AU18+AW18&gt;10,10,AI18+AK18+AM18+AO18+AQ18+AS18+AU18+AW18)</f>
        <v>3</v>
      </c>
      <c r="AY18" s="145">
        <f>AG18+AX18</f>
        <v>15</v>
      </c>
      <c r="AZ18" s="135">
        <f>S18+AB18+AY18</f>
        <v>135</v>
      </c>
    </row>
    <row r="19" spans="1:52" s="105" customFormat="1" ht="13.5">
      <c r="A19" s="134">
        <v>15</v>
      </c>
      <c r="B19" s="137" t="s">
        <v>222</v>
      </c>
      <c r="C19" s="138">
        <v>23949</v>
      </c>
      <c r="D19" s="139" t="s">
        <v>86</v>
      </c>
      <c r="E19" s="140" t="s">
        <v>28</v>
      </c>
      <c r="F19" s="146" t="s">
        <v>207</v>
      </c>
      <c r="G19" s="144">
        <v>11</v>
      </c>
      <c r="H19" s="141">
        <f>G19*6</f>
        <v>66</v>
      </c>
      <c r="I19" s="141"/>
      <c r="J19" s="141">
        <f>I19*6</f>
        <v>0</v>
      </c>
      <c r="K19" s="141">
        <v>17</v>
      </c>
      <c r="L19" s="141">
        <f>IF(K19&gt;4,K19*2+4,K19*3)</f>
        <v>38</v>
      </c>
      <c r="M19" s="142"/>
      <c r="N19" s="141">
        <f>IF(M19&gt;4,M19*2+4,M19*3)</f>
        <v>0</v>
      </c>
      <c r="O19" s="142">
        <v>5</v>
      </c>
      <c r="P19" s="142">
        <f>O19*2</f>
        <v>10</v>
      </c>
      <c r="Q19" s="142">
        <v>2</v>
      </c>
      <c r="R19" s="142">
        <f>Q19*3</f>
        <v>6</v>
      </c>
      <c r="S19" s="143">
        <f>H19+J19+L19+N19+P19+R19</f>
        <v>120</v>
      </c>
      <c r="T19" s="144"/>
      <c r="U19" s="141">
        <f>IF(T19=0,0,6)</f>
        <v>0</v>
      </c>
      <c r="V19" s="141"/>
      <c r="W19" s="141">
        <f>V19*4</f>
        <v>0</v>
      </c>
      <c r="X19" s="141"/>
      <c r="Y19" s="141">
        <f>X19*3</f>
        <v>0</v>
      </c>
      <c r="Z19" s="141"/>
      <c r="AA19" s="141">
        <f>IF(Z19=0,0,6)</f>
        <v>0</v>
      </c>
      <c r="AB19" s="143">
        <f>U19+W19+Y19+AA19</f>
        <v>0</v>
      </c>
      <c r="AC19" s="144"/>
      <c r="AD19" s="141"/>
      <c r="AE19" s="143"/>
      <c r="AF19" s="144">
        <v>1</v>
      </c>
      <c r="AG19" s="141">
        <f>AF19*12</f>
        <v>12</v>
      </c>
      <c r="AH19" s="141"/>
      <c r="AI19" s="141">
        <f>AH19*5</f>
        <v>0</v>
      </c>
      <c r="AJ19" s="141">
        <v>1</v>
      </c>
      <c r="AK19" s="141">
        <f>AJ19*3</f>
        <v>3</v>
      </c>
      <c r="AL19" s="141"/>
      <c r="AM19" s="141">
        <f>AL19*1</f>
        <v>0</v>
      </c>
      <c r="AN19" s="141"/>
      <c r="AO19" s="141">
        <f>AN19*5</f>
        <v>0</v>
      </c>
      <c r="AP19" s="141"/>
      <c r="AQ19" s="141">
        <f>AP19*5</f>
        <v>0</v>
      </c>
      <c r="AR19" s="141"/>
      <c r="AS19" s="141">
        <f>AR19*1</f>
        <v>0</v>
      </c>
      <c r="AT19" s="141"/>
      <c r="AU19" s="133">
        <f>AT19*0.5</f>
        <v>0</v>
      </c>
      <c r="AV19" s="141"/>
      <c r="AW19" s="133">
        <f>AV19*1</f>
        <v>0</v>
      </c>
      <c r="AX19" s="136">
        <f>IF(AI19+AK19+AM19+AO19+AQ19+AS19+AU19+AW19&gt;10,10,AI19+AK19+AM19+AO19+AQ19+AS19+AU19+AW19)</f>
        <v>3</v>
      </c>
      <c r="AY19" s="145">
        <f>AG19+AX19</f>
        <v>15</v>
      </c>
      <c r="AZ19" s="135">
        <f>S19+AB19+AY19</f>
        <v>135</v>
      </c>
    </row>
    <row r="20" spans="1:52" s="105" customFormat="1" ht="13.5">
      <c r="A20" s="134">
        <v>16</v>
      </c>
      <c r="B20" s="137" t="s">
        <v>215</v>
      </c>
      <c r="C20" s="138">
        <v>23096</v>
      </c>
      <c r="D20" s="139" t="s">
        <v>86</v>
      </c>
      <c r="E20" s="140" t="s">
        <v>28</v>
      </c>
      <c r="F20" s="146" t="s">
        <v>207</v>
      </c>
      <c r="G20" s="144">
        <v>11</v>
      </c>
      <c r="H20" s="141">
        <f>G20*6</f>
        <v>66</v>
      </c>
      <c r="I20" s="141"/>
      <c r="J20" s="141">
        <f>I20*6</f>
        <v>0</v>
      </c>
      <c r="K20" s="141">
        <v>16</v>
      </c>
      <c r="L20" s="141">
        <f>IF(K20&gt;4,K20*2+4,K20*3)</f>
        <v>36</v>
      </c>
      <c r="M20" s="142"/>
      <c r="N20" s="141">
        <f>IF(M20&gt;4,M20*2+4,M20*3)</f>
        <v>0</v>
      </c>
      <c r="O20" s="142">
        <v>5</v>
      </c>
      <c r="P20" s="142">
        <f>O20*2</f>
        <v>10</v>
      </c>
      <c r="Q20" s="142">
        <v>2</v>
      </c>
      <c r="R20" s="142">
        <f>Q20*3</f>
        <v>6</v>
      </c>
      <c r="S20" s="143">
        <f>H20+J20+L20+N20+P20+R20</f>
        <v>118</v>
      </c>
      <c r="T20" s="144"/>
      <c r="U20" s="141">
        <f>IF(T20=0,0,6)</f>
        <v>0</v>
      </c>
      <c r="V20" s="141"/>
      <c r="W20" s="141">
        <f>V20*4</f>
        <v>0</v>
      </c>
      <c r="X20" s="141"/>
      <c r="Y20" s="141">
        <f>X20*3</f>
        <v>0</v>
      </c>
      <c r="Z20" s="141"/>
      <c r="AA20" s="141">
        <f>IF(Z20=0,0,6)</f>
        <v>0</v>
      </c>
      <c r="AB20" s="143">
        <f>U20+W20+Y20+AA20</f>
        <v>0</v>
      </c>
      <c r="AC20" s="144"/>
      <c r="AD20" s="141"/>
      <c r="AE20" s="143"/>
      <c r="AF20" s="144">
        <v>1</v>
      </c>
      <c r="AG20" s="141">
        <f>AF20*12</f>
        <v>12</v>
      </c>
      <c r="AH20" s="141"/>
      <c r="AI20" s="141">
        <f>AH20*5</f>
        <v>0</v>
      </c>
      <c r="AJ20" s="141">
        <v>1</v>
      </c>
      <c r="AK20" s="141">
        <f>AJ20*3</f>
        <v>3</v>
      </c>
      <c r="AL20" s="141"/>
      <c r="AM20" s="141">
        <f>AL20*1</f>
        <v>0</v>
      </c>
      <c r="AN20" s="141"/>
      <c r="AO20" s="141">
        <f>AN20*5</f>
        <v>0</v>
      </c>
      <c r="AP20" s="141"/>
      <c r="AQ20" s="141">
        <f>AP20*5</f>
        <v>0</v>
      </c>
      <c r="AR20" s="141"/>
      <c r="AS20" s="141">
        <f>AR20*1</f>
        <v>0</v>
      </c>
      <c r="AT20" s="141"/>
      <c r="AU20" s="133">
        <f>AT20*0.5</f>
        <v>0</v>
      </c>
      <c r="AV20" s="141"/>
      <c r="AW20" s="133">
        <f>AV20*1</f>
        <v>0</v>
      </c>
      <c r="AX20" s="136">
        <f>IF(AI20+AK20+AM20+AO20+AQ20+AS20+AU20+AW20&gt;10,10,AI20+AK20+AM20+AO20+AQ20+AS20+AU20+AW20)</f>
        <v>3</v>
      </c>
      <c r="AY20" s="145">
        <f>AG20+AX20</f>
        <v>15</v>
      </c>
      <c r="AZ20" s="135">
        <f>S20+AB20+AY20</f>
        <v>133</v>
      </c>
    </row>
    <row r="21" spans="1:52" s="105" customFormat="1" ht="13.5">
      <c r="A21" s="134">
        <v>17</v>
      </c>
      <c r="B21" s="137" t="s">
        <v>216</v>
      </c>
      <c r="C21" s="138">
        <v>21093</v>
      </c>
      <c r="D21" s="139" t="s">
        <v>86</v>
      </c>
      <c r="E21" s="140" t="s">
        <v>28</v>
      </c>
      <c r="F21" s="146" t="s">
        <v>207</v>
      </c>
      <c r="G21" s="144">
        <v>9</v>
      </c>
      <c r="H21" s="141">
        <f>G21*6</f>
        <v>54</v>
      </c>
      <c r="I21" s="141"/>
      <c r="J21" s="141">
        <f>I21*6</f>
        <v>0</v>
      </c>
      <c r="K21" s="141">
        <v>20</v>
      </c>
      <c r="L21" s="141">
        <f>IF(K21&gt;4,K21*2+4,K21*3)</f>
        <v>44</v>
      </c>
      <c r="M21" s="142"/>
      <c r="N21" s="141">
        <f>IF(M21&gt;4,M21*2+4,M21*3)</f>
        <v>0</v>
      </c>
      <c r="O21" s="142">
        <v>5</v>
      </c>
      <c r="P21" s="142">
        <f>O21*2</f>
        <v>10</v>
      </c>
      <c r="Q21" s="142">
        <v>2</v>
      </c>
      <c r="R21" s="142">
        <f>Q21*3</f>
        <v>6</v>
      </c>
      <c r="S21" s="143">
        <f>H21+J21+L21+N21+P21+R21</f>
        <v>114</v>
      </c>
      <c r="T21" s="144"/>
      <c r="U21" s="141">
        <f>IF(T21=0,0,6)</f>
        <v>0</v>
      </c>
      <c r="V21" s="141"/>
      <c r="W21" s="141">
        <f>V21*4</f>
        <v>0</v>
      </c>
      <c r="X21" s="141"/>
      <c r="Y21" s="141">
        <f>X21*3</f>
        <v>0</v>
      </c>
      <c r="Z21" s="141"/>
      <c r="AA21" s="141">
        <f>IF(Z21=0,0,6)</f>
        <v>0</v>
      </c>
      <c r="AB21" s="143">
        <f>U21+W21+Y21+AA21</f>
        <v>0</v>
      </c>
      <c r="AC21" s="144"/>
      <c r="AD21" s="141"/>
      <c r="AE21" s="143" t="s">
        <v>120</v>
      </c>
      <c r="AF21" s="144">
        <v>1</v>
      </c>
      <c r="AG21" s="141">
        <f>AF21*12</f>
        <v>12</v>
      </c>
      <c r="AH21" s="141"/>
      <c r="AI21" s="141">
        <f>AH21*5</f>
        <v>0</v>
      </c>
      <c r="AJ21" s="141">
        <v>2</v>
      </c>
      <c r="AK21" s="141">
        <f>AJ21*3</f>
        <v>6</v>
      </c>
      <c r="AL21" s="141"/>
      <c r="AM21" s="141">
        <f>AL21*1</f>
        <v>0</v>
      </c>
      <c r="AN21" s="141"/>
      <c r="AO21" s="141">
        <f>AN21*5</f>
        <v>0</v>
      </c>
      <c r="AP21" s="141"/>
      <c r="AQ21" s="141">
        <f>AP21*5</f>
        <v>0</v>
      </c>
      <c r="AR21" s="141"/>
      <c r="AS21" s="141">
        <f>AR21*1</f>
        <v>0</v>
      </c>
      <c r="AT21" s="141"/>
      <c r="AU21" s="133">
        <f>AT21*0.5</f>
        <v>0</v>
      </c>
      <c r="AV21" s="141"/>
      <c r="AW21" s="133">
        <f>AV21*1</f>
        <v>0</v>
      </c>
      <c r="AX21" s="136">
        <f>IF(AI21+AK21+AM21+AO21+AQ21+AS21+AU21+AW21&gt;10,10,AI21+AK21+AM21+AO21+AQ21+AS21+AU21+AW21)</f>
        <v>6</v>
      </c>
      <c r="AY21" s="145">
        <f>AG21+AX21</f>
        <v>18</v>
      </c>
      <c r="AZ21" s="135">
        <f>S21+AB21+AY21</f>
        <v>132</v>
      </c>
    </row>
    <row r="22" spans="1:52" s="105" customFormat="1" ht="13.5">
      <c r="A22" s="134">
        <v>18</v>
      </c>
      <c r="B22" s="137" t="s">
        <v>223</v>
      </c>
      <c r="C22" s="138">
        <v>22764</v>
      </c>
      <c r="D22" s="139" t="s">
        <v>86</v>
      </c>
      <c r="E22" s="140" t="s">
        <v>28</v>
      </c>
      <c r="F22" s="146" t="s">
        <v>207</v>
      </c>
      <c r="G22" s="144">
        <v>11</v>
      </c>
      <c r="H22" s="141">
        <f>G22*6</f>
        <v>66</v>
      </c>
      <c r="I22" s="141"/>
      <c r="J22" s="141">
        <f>I22*6</f>
        <v>0</v>
      </c>
      <c r="K22" s="141">
        <v>16</v>
      </c>
      <c r="L22" s="141">
        <f>IF(K22&gt;4,K22*2+4,K22*3)</f>
        <v>36</v>
      </c>
      <c r="M22" s="142"/>
      <c r="N22" s="141">
        <f>IF(M22&gt;4,M22*2+4,M22*3)</f>
        <v>0</v>
      </c>
      <c r="O22" s="142">
        <v>5</v>
      </c>
      <c r="P22" s="142">
        <f>O22*2</f>
        <v>10</v>
      </c>
      <c r="Q22" s="142">
        <v>2</v>
      </c>
      <c r="R22" s="142">
        <f>Q22*3</f>
        <v>6</v>
      </c>
      <c r="S22" s="143">
        <f>H22+J22+L22+N22+P22+R22</f>
        <v>118</v>
      </c>
      <c r="T22" s="144"/>
      <c r="U22" s="141">
        <f>IF(T22=0,0,6)</f>
        <v>0</v>
      </c>
      <c r="V22" s="141"/>
      <c r="W22" s="141">
        <f>V22*4</f>
        <v>0</v>
      </c>
      <c r="X22" s="141"/>
      <c r="Y22" s="141">
        <f>X22*3</f>
        <v>0</v>
      </c>
      <c r="Z22" s="141"/>
      <c r="AA22" s="141">
        <f>IF(Z22=0,0,6)</f>
        <v>0</v>
      </c>
      <c r="AB22" s="143">
        <f>U22+W22+Y22+AA22</f>
        <v>0</v>
      </c>
      <c r="AC22" s="144" t="s">
        <v>120</v>
      </c>
      <c r="AD22" s="141"/>
      <c r="AE22" s="143"/>
      <c r="AF22" s="144">
        <v>1</v>
      </c>
      <c r="AG22" s="141">
        <f>AF22*12</f>
        <v>12</v>
      </c>
      <c r="AH22" s="141"/>
      <c r="AI22" s="141">
        <f>AH22*5</f>
        <v>0</v>
      </c>
      <c r="AJ22" s="141"/>
      <c r="AK22" s="141">
        <f>AJ22*3</f>
        <v>0</v>
      </c>
      <c r="AL22" s="141"/>
      <c r="AM22" s="141">
        <f>AL22*1</f>
        <v>0</v>
      </c>
      <c r="AN22" s="141"/>
      <c r="AO22" s="141">
        <f>AN22*5</f>
        <v>0</v>
      </c>
      <c r="AP22" s="141"/>
      <c r="AQ22" s="141">
        <f>AP22*5</f>
        <v>0</v>
      </c>
      <c r="AR22" s="141"/>
      <c r="AS22" s="141">
        <f>AR22*1</f>
        <v>0</v>
      </c>
      <c r="AT22" s="141"/>
      <c r="AU22" s="133">
        <f>AT22*0.5</f>
        <v>0</v>
      </c>
      <c r="AV22" s="141"/>
      <c r="AW22" s="133">
        <f>AV22*1</f>
        <v>0</v>
      </c>
      <c r="AX22" s="136">
        <f>IF(AI22+AK22+AM22+AO22+AQ22+AS22+AU22+AW22&gt;10,10,AI22+AK22+AM22+AO22+AQ22+AS22+AU22+AW22)</f>
        <v>0</v>
      </c>
      <c r="AY22" s="145">
        <f>AG22+AX22</f>
        <v>12</v>
      </c>
      <c r="AZ22" s="135">
        <f>S22+AB22+AY22</f>
        <v>130</v>
      </c>
    </row>
    <row r="23" spans="1:52" s="105" customFormat="1" ht="13.5">
      <c r="A23" s="134">
        <v>19</v>
      </c>
      <c r="B23" s="137" t="s">
        <v>208</v>
      </c>
      <c r="C23" s="138">
        <v>24255</v>
      </c>
      <c r="D23" s="139" t="s">
        <v>86</v>
      </c>
      <c r="E23" s="140" t="s">
        <v>28</v>
      </c>
      <c r="F23" s="146" t="s">
        <v>207</v>
      </c>
      <c r="G23" s="144">
        <v>9</v>
      </c>
      <c r="H23" s="141">
        <f>G23*6</f>
        <v>54</v>
      </c>
      <c r="I23" s="141"/>
      <c r="J23" s="141">
        <f>I23*6</f>
        <v>0</v>
      </c>
      <c r="K23" s="141">
        <v>19</v>
      </c>
      <c r="L23" s="141">
        <f>IF(K23&gt;4,K23*2+4,K23*3)</f>
        <v>42</v>
      </c>
      <c r="M23" s="142"/>
      <c r="N23" s="141">
        <f>IF(M23&gt;4,M23*2+4,M23*3)</f>
        <v>0</v>
      </c>
      <c r="O23" s="142">
        <v>5</v>
      </c>
      <c r="P23" s="142">
        <f>O23*2</f>
        <v>10</v>
      </c>
      <c r="Q23" s="142">
        <v>2</v>
      </c>
      <c r="R23" s="142">
        <f>Q23*3</f>
        <v>6</v>
      </c>
      <c r="S23" s="143">
        <f>H23+J23+L23+N23+P23+R23</f>
        <v>112</v>
      </c>
      <c r="T23" s="144"/>
      <c r="U23" s="141">
        <f>IF(T23=0,0,6)</f>
        <v>0</v>
      </c>
      <c r="V23" s="141"/>
      <c r="W23" s="141">
        <f>V23*4</f>
        <v>0</v>
      </c>
      <c r="X23" s="141"/>
      <c r="Y23" s="141">
        <f>X23*3</f>
        <v>0</v>
      </c>
      <c r="Z23" s="141"/>
      <c r="AA23" s="141">
        <f>IF(Z23=0,0,6)</f>
        <v>0</v>
      </c>
      <c r="AB23" s="143">
        <f>U23+W23+Y23+AA23</f>
        <v>0</v>
      </c>
      <c r="AC23" s="144"/>
      <c r="AD23" s="141"/>
      <c r="AE23" s="143"/>
      <c r="AF23" s="144">
        <v>1</v>
      </c>
      <c r="AG23" s="141">
        <f>AF23*12</f>
        <v>12</v>
      </c>
      <c r="AH23" s="141"/>
      <c r="AI23" s="141">
        <f>AH23*5</f>
        <v>0</v>
      </c>
      <c r="AJ23" s="141">
        <v>1</v>
      </c>
      <c r="AK23" s="141">
        <f>AJ23*3</f>
        <v>3</v>
      </c>
      <c r="AL23" s="141"/>
      <c r="AM23" s="141">
        <f>AL23*1</f>
        <v>0</v>
      </c>
      <c r="AN23" s="141"/>
      <c r="AO23" s="141">
        <f>AN23*5</f>
        <v>0</v>
      </c>
      <c r="AP23" s="141"/>
      <c r="AQ23" s="141">
        <f>AP23*5</f>
        <v>0</v>
      </c>
      <c r="AR23" s="141">
        <v>1</v>
      </c>
      <c r="AS23" s="141">
        <f>AR23*1</f>
        <v>1</v>
      </c>
      <c r="AT23" s="141"/>
      <c r="AU23" s="133">
        <f>AT23*0.5</f>
        <v>0</v>
      </c>
      <c r="AV23" s="141"/>
      <c r="AW23" s="133">
        <f>AV23*1</f>
        <v>0</v>
      </c>
      <c r="AX23" s="136">
        <f>IF(AI23+AK23+AM23+AO23+AQ23+AS23+AU23+AW23&gt;10,10,AI23+AK23+AM23+AO23+AQ23+AS23+AU23+AW23)</f>
        <v>4</v>
      </c>
      <c r="AY23" s="145">
        <f>AG23+AX23</f>
        <v>16</v>
      </c>
      <c r="AZ23" s="135">
        <f>S23+AB23+AY23</f>
        <v>128</v>
      </c>
    </row>
    <row r="24" spans="1:52" s="105" customFormat="1" ht="13.5">
      <c r="A24" s="134">
        <v>20</v>
      </c>
      <c r="B24" s="137" t="s">
        <v>226</v>
      </c>
      <c r="C24" s="138">
        <v>22201</v>
      </c>
      <c r="D24" s="139" t="s">
        <v>86</v>
      </c>
      <c r="E24" s="140" t="s">
        <v>28</v>
      </c>
      <c r="F24" s="146" t="s">
        <v>207</v>
      </c>
      <c r="G24" s="144">
        <v>9</v>
      </c>
      <c r="H24" s="141">
        <f>G24*6</f>
        <v>54</v>
      </c>
      <c r="I24" s="141"/>
      <c r="J24" s="141">
        <f>I24*6</f>
        <v>0</v>
      </c>
      <c r="K24" s="141">
        <v>19</v>
      </c>
      <c r="L24" s="141">
        <f>IF(K24&gt;4,K24*2+4,K24*3)</f>
        <v>42</v>
      </c>
      <c r="M24" s="142"/>
      <c r="N24" s="141">
        <f>IF(M24&gt;4,M24*2+4,M24*3)</f>
        <v>0</v>
      </c>
      <c r="O24" s="142">
        <v>5</v>
      </c>
      <c r="P24" s="142">
        <f>O24*2</f>
        <v>10</v>
      </c>
      <c r="Q24" s="142">
        <v>2</v>
      </c>
      <c r="R24" s="142">
        <f>Q24*3</f>
        <v>6</v>
      </c>
      <c r="S24" s="143">
        <f>H24+J24+L24+N24+P24+R24</f>
        <v>112</v>
      </c>
      <c r="T24" s="144"/>
      <c r="U24" s="141">
        <f>IF(T24=0,0,6)</f>
        <v>0</v>
      </c>
      <c r="V24" s="141"/>
      <c r="W24" s="141">
        <f>V24*4</f>
        <v>0</v>
      </c>
      <c r="X24" s="141"/>
      <c r="Y24" s="141">
        <f>X24*3</f>
        <v>0</v>
      </c>
      <c r="Z24" s="141"/>
      <c r="AA24" s="141">
        <f>IF(Z24=0,0,6)</f>
        <v>0</v>
      </c>
      <c r="AB24" s="143">
        <f>U24+W24+Y24+AA24</f>
        <v>0</v>
      </c>
      <c r="AC24" s="144"/>
      <c r="AD24" s="141"/>
      <c r="AE24" s="143"/>
      <c r="AF24" s="144">
        <v>1</v>
      </c>
      <c r="AG24" s="141">
        <f>AF24*12</f>
        <v>12</v>
      </c>
      <c r="AH24" s="141"/>
      <c r="AI24" s="141">
        <f>AH24*5</f>
        <v>0</v>
      </c>
      <c r="AJ24" s="141">
        <v>1</v>
      </c>
      <c r="AK24" s="141">
        <f>AJ24*3</f>
        <v>3</v>
      </c>
      <c r="AL24" s="141"/>
      <c r="AM24" s="141">
        <f>AL24*1</f>
        <v>0</v>
      </c>
      <c r="AN24" s="141"/>
      <c r="AO24" s="141">
        <f>AN24*5</f>
        <v>0</v>
      </c>
      <c r="AP24" s="141"/>
      <c r="AQ24" s="141">
        <f>AP24*5</f>
        <v>0</v>
      </c>
      <c r="AR24" s="141"/>
      <c r="AS24" s="141">
        <f>AR24*1</f>
        <v>0</v>
      </c>
      <c r="AT24" s="141"/>
      <c r="AU24" s="133">
        <f>AT24*0.5</f>
        <v>0</v>
      </c>
      <c r="AV24" s="141"/>
      <c r="AW24" s="133">
        <f>AV24*1</f>
        <v>0</v>
      </c>
      <c r="AX24" s="136">
        <f>IF(AI24+AK24+AM24+AO24+AQ24+AS24+AU24+AW24&gt;10,10,AI24+AK24+AM24+AO24+AQ24+AS24+AU24+AW24)</f>
        <v>3</v>
      </c>
      <c r="AY24" s="145">
        <f>AG24+AX24</f>
        <v>15</v>
      </c>
      <c r="AZ24" s="135">
        <f>S24+AB24+AY24</f>
        <v>127</v>
      </c>
    </row>
    <row r="25" spans="1:52" s="105" customFormat="1" ht="13.5">
      <c r="A25" s="134">
        <v>21</v>
      </c>
      <c r="B25" s="137" t="s">
        <v>210</v>
      </c>
      <c r="C25" s="138">
        <v>24754</v>
      </c>
      <c r="D25" s="139" t="s">
        <v>86</v>
      </c>
      <c r="E25" s="140" t="s">
        <v>28</v>
      </c>
      <c r="F25" s="146" t="s">
        <v>207</v>
      </c>
      <c r="G25" s="144">
        <v>9</v>
      </c>
      <c r="H25" s="141">
        <f>G25*6</f>
        <v>54</v>
      </c>
      <c r="I25" s="141"/>
      <c r="J25" s="141">
        <f>I25*6</f>
        <v>0</v>
      </c>
      <c r="K25" s="141">
        <v>18</v>
      </c>
      <c r="L25" s="141">
        <f>IF(K25&gt;4,K25*2+4,K25*3)</f>
        <v>40</v>
      </c>
      <c r="M25" s="142"/>
      <c r="N25" s="141">
        <f>IF(M25&gt;4,M25*2+4,M25*3)</f>
        <v>0</v>
      </c>
      <c r="O25" s="142">
        <v>5</v>
      </c>
      <c r="P25" s="142">
        <f>O25*2</f>
        <v>10</v>
      </c>
      <c r="Q25" s="142">
        <v>2</v>
      </c>
      <c r="R25" s="142">
        <f>Q25*3</f>
        <v>6</v>
      </c>
      <c r="S25" s="143">
        <f>H25+J25+L25+N25+P25+R25</f>
        <v>110</v>
      </c>
      <c r="T25" s="144"/>
      <c r="U25" s="141">
        <f>IF(T25=0,0,6)</f>
        <v>0</v>
      </c>
      <c r="V25" s="141"/>
      <c r="W25" s="141">
        <f>V25*4</f>
        <v>0</v>
      </c>
      <c r="X25" s="141"/>
      <c r="Y25" s="141">
        <f>X25*3</f>
        <v>0</v>
      </c>
      <c r="Z25" s="141"/>
      <c r="AA25" s="141">
        <f>IF(Z25=0,0,6)</f>
        <v>0</v>
      </c>
      <c r="AB25" s="143">
        <f>U25+W25+Y25+AA25</f>
        <v>0</v>
      </c>
      <c r="AC25" s="144" t="s">
        <v>120</v>
      </c>
      <c r="AD25" s="141"/>
      <c r="AE25" s="143"/>
      <c r="AF25" s="144">
        <v>1</v>
      </c>
      <c r="AG25" s="141">
        <f>AF25*12</f>
        <v>12</v>
      </c>
      <c r="AH25" s="141"/>
      <c r="AI25" s="141">
        <f>AH25*5</f>
        <v>0</v>
      </c>
      <c r="AJ25" s="141">
        <v>1</v>
      </c>
      <c r="AK25" s="141">
        <f>AJ25*3</f>
        <v>3</v>
      </c>
      <c r="AL25" s="141"/>
      <c r="AM25" s="141">
        <f>AL25*1</f>
        <v>0</v>
      </c>
      <c r="AN25" s="141"/>
      <c r="AO25" s="141">
        <f>AN25*5</f>
        <v>0</v>
      </c>
      <c r="AP25" s="141"/>
      <c r="AQ25" s="141">
        <f>AP25*5</f>
        <v>0</v>
      </c>
      <c r="AR25" s="141"/>
      <c r="AS25" s="141">
        <f>AR25*1</f>
        <v>0</v>
      </c>
      <c r="AT25" s="141"/>
      <c r="AU25" s="133">
        <f>AT25*0.5</f>
        <v>0</v>
      </c>
      <c r="AV25" s="141"/>
      <c r="AW25" s="133">
        <f>AV25*1</f>
        <v>0</v>
      </c>
      <c r="AX25" s="136">
        <f>IF(AI25+AK25+AM25+AO25+AQ25+AS25+AU25+AW25&gt;10,10,AI25+AK25+AM25+AO25+AQ25+AS25+AU25+AW25)</f>
        <v>3</v>
      </c>
      <c r="AY25" s="145">
        <f>AG25+AX25</f>
        <v>15</v>
      </c>
      <c r="AZ25" s="135">
        <f>S25+AB25+AY25</f>
        <v>125</v>
      </c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F62"/>
  <sheetViews>
    <sheetView zoomScale="75" zoomScaleNormal="75" zoomScalePageLayoutView="0" workbookViewId="0" topLeftCell="A4">
      <selection activeCell="AE27" sqref="AE27"/>
    </sheetView>
  </sheetViews>
  <sheetFormatPr defaultColWidth="9.140625" defaultRowHeight="15"/>
  <cols>
    <col min="1" max="1" width="4.7109375" style="7" customWidth="1"/>
    <col min="2" max="2" width="30.8515625" style="1" customWidth="1"/>
    <col min="3" max="3" width="9.28125" style="1" bestFit="1" customWidth="1"/>
    <col min="4" max="4" width="5.57421875" style="1" hidden="1" customWidth="1"/>
    <col min="5" max="5" width="4.57421875" style="1" customWidth="1"/>
    <col min="6" max="6" width="5.00390625" style="1" customWidth="1"/>
    <col min="7" max="10" width="4.57421875" style="6" customWidth="1"/>
    <col min="11" max="11" width="5.140625" style="6" customWidth="1"/>
    <col min="12" max="14" width="4.57421875" style="6" customWidth="1"/>
    <col min="15" max="15" width="7.8515625" style="6" customWidth="1"/>
    <col min="16" max="16" width="4.57421875" style="6" customWidth="1"/>
    <col min="17" max="17" width="8.7109375" style="6" customWidth="1"/>
    <col min="18" max="18" width="4.57421875" style="6" customWidth="1"/>
    <col min="19" max="19" width="5.57421875" style="6" customWidth="1"/>
    <col min="20" max="20" width="11.421875" style="6" customWidth="1"/>
    <col min="21" max="21" width="4.00390625" style="6" customWidth="1"/>
    <col min="22" max="22" width="9.00390625" style="6" customWidth="1"/>
    <col min="23" max="23" width="3.57421875" style="6" customWidth="1"/>
    <col min="24" max="24" width="8.140625" style="6" customWidth="1"/>
    <col min="25" max="25" width="4.140625" style="6" customWidth="1"/>
    <col min="26" max="26" width="8.42187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3.57421875" style="6" bestFit="1" customWidth="1"/>
    <col min="32" max="32" width="7.140625" style="6" customWidth="1"/>
    <col min="33" max="51" width="5.00390625" style="6" customWidth="1"/>
    <col min="52" max="52" width="7.140625" style="6" customWidth="1"/>
    <col min="53" max="16384" width="9.140625" style="1" customWidth="1"/>
  </cols>
  <sheetData>
    <row r="1" spans="1:52" ht="23.25" customHeight="1">
      <c r="A1" s="293" t="s">
        <v>363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5"/>
    </row>
    <row r="2" spans="1:52" ht="23.25" customHeight="1" thickBot="1">
      <c r="A2" s="289" t="s">
        <v>325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2"/>
    </row>
    <row r="3" spans="1:52" ht="27.75" customHeight="1">
      <c r="A3" s="302" t="s">
        <v>373</v>
      </c>
      <c r="B3" s="303"/>
      <c r="C3" s="303"/>
      <c r="D3" s="304"/>
      <c r="E3" s="298"/>
      <c r="F3" s="296"/>
      <c r="G3" s="281" t="s">
        <v>6</v>
      </c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3"/>
      <c r="T3" s="281" t="s">
        <v>11</v>
      </c>
      <c r="U3" s="282"/>
      <c r="V3" s="282"/>
      <c r="W3" s="282"/>
      <c r="X3" s="282"/>
      <c r="Y3" s="282"/>
      <c r="Z3" s="282"/>
      <c r="AA3" s="282"/>
      <c r="AB3" s="283"/>
      <c r="AC3" s="286" t="s">
        <v>12</v>
      </c>
      <c r="AD3" s="287"/>
      <c r="AE3" s="288"/>
      <c r="AF3" s="286" t="s">
        <v>23</v>
      </c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8"/>
      <c r="AZ3" s="284" t="s">
        <v>24</v>
      </c>
    </row>
    <row r="4" spans="1:52" s="31" customFormat="1" ht="120.75" customHeight="1">
      <c r="A4" s="76" t="s">
        <v>340</v>
      </c>
      <c r="B4" s="77" t="s">
        <v>0</v>
      </c>
      <c r="C4" s="300" t="s">
        <v>1</v>
      </c>
      <c r="D4" s="301"/>
      <c r="E4" s="299"/>
      <c r="F4" s="297"/>
      <c r="G4" s="37" t="s">
        <v>2</v>
      </c>
      <c r="H4" s="35" t="s">
        <v>3</v>
      </c>
      <c r="I4" s="35" t="s">
        <v>369</v>
      </c>
      <c r="J4" s="35" t="s">
        <v>3</v>
      </c>
      <c r="K4" s="35" t="s">
        <v>4</v>
      </c>
      <c r="L4" s="35" t="s">
        <v>3</v>
      </c>
      <c r="M4" s="35" t="s">
        <v>370</v>
      </c>
      <c r="N4" s="35" t="s">
        <v>3</v>
      </c>
      <c r="O4" s="35" t="s">
        <v>381</v>
      </c>
      <c r="P4" s="34" t="s">
        <v>3</v>
      </c>
      <c r="Q4" s="35" t="s">
        <v>382</v>
      </c>
      <c r="R4" s="34" t="s">
        <v>3</v>
      </c>
      <c r="S4" s="20" t="s">
        <v>5</v>
      </c>
      <c r="T4" s="37" t="s">
        <v>33</v>
      </c>
      <c r="U4" s="35" t="s">
        <v>3</v>
      </c>
      <c r="V4" s="78" t="s">
        <v>7</v>
      </c>
      <c r="W4" s="35" t="s">
        <v>3</v>
      </c>
      <c r="X4" s="78" t="s">
        <v>371</v>
      </c>
      <c r="Y4" s="35" t="s">
        <v>3</v>
      </c>
      <c r="Z4" s="78" t="s">
        <v>372</v>
      </c>
      <c r="AA4" s="35" t="s">
        <v>3</v>
      </c>
      <c r="AB4" s="20" t="s">
        <v>5</v>
      </c>
      <c r="AC4" s="37" t="s">
        <v>8</v>
      </c>
      <c r="AD4" s="35" t="s">
        <v>9</v>
      </c>
      <c r="AE4" s="38" t="s">
        <v>10</v>
      </c>
      <c r="AF4" s="36" t="s">
        <v>15</v>
      </c>
      <c r="AG4" s="35" t="s">
        <v>3</v>
      </c>
      <c r="AH4" s="36" t="s">
        <v>16</v>
      </c>
      <c r="AI4" s="35" t="s">
        <v>3</v>
      </c>
      <c r="AJ4" s="36" t="s">
        <v>17</v>
      </c>
      <c r="AK4" s="35" t="s">
        <v>3</v>
      </c>
      <c r="AL4" s="36" t="s">
        <v>18</v>
      </c>
      <c r="AM4" s="35" t="s">
        <v>3</v>
      </c>
      <c r="AN4" s="36" t="s">
        <v>19</v>
      </c>
      <c r="AO4" s="35" t="s">
        <v>3</v>
      </c>
      <c r="AP4" s="36" t="s">
        <v>20</v>
      </c>
      <c r="AQ4" s="35" t="s">
        <v>3</v>
      </c>
      <c r="AR4" s="36" t="s">
        <v>21</v>
      </c>
      <c r="AS4" s="35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20" t="s">
        <v>22</v>
      </c>
      <c r="AZ4" s="285"/>
    </row>
    <row r="5" spans="1:84" s="102" customFormat="1" ht="18.75">
      <c r="A5" s="161">
        <v>1</v>
      </c>
      <c r="B5" s="162" t="s">
        <v>91</v>
      </c>
      <c r="C5" s="163">
        <v>22689</v>
      </c>
      <c r="D5" s="164" t="s">
        <v>44</v>
      </c>
      <c r="E5" s="165" t="s">
        <v>28</v>
      </c>
      <c r="F5" s="166" t="s">
        <v>44</v>
      </c>
      <c r="G5" s="167">
        <v>11</v>
      </c>
      <c r="H5" s="157">
        <f aca="true" t="shared" si="0" ref="H5:H52">G5*6</f>
        <v>66</v>
      </c>
      <c r="I5" s="133">
        <v>9</v>
      </c>
      <c r="J5" s="157">
        <f aca="true" t="shared" si="1" ref="J5:J52">I5*6</f>
        <v>54</v>
      </c>
      <c r="K5" s="133">
        <v>9</v>
      </c>
      <c r="L5" s="157">
        <f aca="true" t="shared" si="2" ref="L5:L52">IF(K5&gt;4,K5*2+4,K5*3)</f>
        <v>22</v>
      </c>
      <c r="M5" s="168"/>
      <c r="N5" s="157">
        <f aca="true" t="shared" si="3" ref="N5:N52">IF(M5&gt;4,M5*2+4,M5*3)</f>
        <v>0</v>
      </c>
      <c r="O5" s="168">
        <v>5</v>
      </c>
      <c r="P5" s="168">
        <f aca="true" t="shared" si="4" ref="P5:P19">O5*2</f>
        <v>10</v>
      </c>
      <c r="Q5" s="168">
        <v>1</v>
      </c>
      <c r="R5" s="168">
        <f aca="true" t="shared" si="5" ref="R5:R52">Q5*3</f>
        <v>3</v>
      </c>
      <c r="S5" s="169">
        <f aca="true" t="shared" si="6" ref="S5:S52">H5+J5+L5+N5+P5+R5</f>
        <v>155</v>
      </c>
      <c r="T5" s="167"/>
      <c r="U5" s="157">
        <f aca="true" t="shared" si="7" ref="U5:U52">IF(T5=0,0,6)</f>
        <v>0</v>
      </c>
      <c r="V5" s="157"/>
      <c r="W5" s="157">
        <f aca="true" t="shared" si="8" ref="W5:W52">V5*4</f>
        <v>0</v>
      </c>
      <c r="X5" s="157"/>
      <c r="Y5" s="157">
        <f aca="true" t="shared" si="9" ref="Y5:Y52">X5*3</f>
        <v>0</v>
      </c>
      <c r="Z5" s="157"/>
      <c r="AA5" s="157">
        <f aca="true" t="shared" si="10" ref="AA5:AA52">IF(Z5=0,0,6)</f>
        <v>0</v>
      </c>
      <c r="AB5" s="169">
        <f aca="true" t="shared" si="11" ref="AB5:AB52">U5+W5+Y5+AA5</f>
        <v>0</v>
      </c>
      <c r="AC5" s="167"/>
      <c r="AD5" s="157"/>
      <c r="AE5" s="169"/>
      <c r="AF5" s="167">
        <v>1</v>
      </c>
      <c r="AG5" s="157">
        <f aca="true" t="shared" si="12" ref="AG5:AG52">AF5*12</f>
        <v>12</v>
      </c>
      <c r="AH5" s="157"/>
      <c r="AI5" s="157">
        <f aca="true" t="shared" si="13" ref="AI5:AI52">AH5*5</f>
        <v>0</v>
      </c>
      <c r="AJ5" s="157">
        <v>1</v>
      </c>
      <c r="AK5" s="157">
        <f aca="true" t="shared" si="14" ref="AK5:AK52">AJ5*3</f>
        <v>3</v>
      </c>
      <c r="AL5" s="157"/>
      <c r="AM5" s="157">
        <f aca="true" t="shared" si="15" ref="AM5:AM52">AL5*1</f>
        <v>0</v>
      </c>
      <c r="AN5" s="157"/>
      <c r="AO5" s="157">
        <f aca="true" t="shared" si="16" ref="AO5:AO52">AN5*5</f>
        <v>0</v>
      </c>
      <c r="AP5" s="157"/>
      <c r="AQ5" s="157">
        <f aca="true" t="shared" si="17" ref="AQ5:AQ52">AP5*5</f>
        <v>0</v>
      </c>
      <c r="AR5" s="157"/>
      <c r="AS5" s="157">
        <f aca="true" t="shared" si="18" ref="AS5:AS43">AR5*1</f>
        <v>0</v>
      </c>
      <c r="AT5" s="157"/>
      <c r="AU5" s="157">
        <f aca="true" t="shared" si="19" ref="AU5:AU52">AT5*0.5</f>
        <v>0</v>
      </c>
      <c r="AV5" s="157"/>
      <c r="AW5" s="157">
        <f aca="true" t="shared" si="20" ref="AW5:AW52">AV5*1</f>
        <v>0</v>
      </c>
      <c r="AX5" s="158">
        <f aca="true" t="shared" si="21" ref="AX5:AX52">IF(AI5+AK5+AM5+AO5+AQ5+AS5+AU5+AW5&gt;10,10,AI5+AK5+AM5+AO5+AQ5+AS5+AU5+AW5)</f>
        <v>3</v>
      </c>
      <c r="AY5" s="170">
        <f aca="true" t="shared" si="22" ref="AY5:AY52">AG5+AX5</f>
        <v>15</v>
      </c>
      <c r="AZ5" s="171">
        <f aca="true" t="shared" si="23" ref="AZ5:AZ52">S5+AB5+AY5</f>
        <v>170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</row>
    <row r="6" spans="1:84" s="102" customFormat="1" ht="18.75">
      <c r="A6" s="161">
        <v>2</v>
      </c>
      <c r="B6" s="162" t="s">
        <v>75</v>
      </c>
      <c r="C6" s="163">
        <v>22563</v>
      </c>
      <c r="D6" s="164" t="s">
        <v>44</v>
      </c>
      <c r="E6" s="165" t="s">
        <v>28</v>
      </c>
      <c r="F6" s="166" t="s">
        <v>44</v>
      </c>
      <c r="G6" s="167">
        <v>11</v>
      </c>
      <c r="H6" s="157">
        <f t="shared" si="0"/>
        <v>66</v>
      </c>
      <c r="I6" s="157"/>
      <c r="J6" s="157">
        <f t="shared" si="1"/>
        <v>0</v>
      </c>
      <c r="K6" s="157">
        <v>19</v>
      </c>
      <c r="L6" s="157">
        <f t="shared" si="2"/>
        <v>42</v>
      </c>
      <c r="M6" s="168"/>
      <c r="N6" s="157">
        <f t="shared" si="3"/>
        <v>0</v>
      </c>
      <c r="O6" s="168">
        <v>5</v>
      </c>
      <c r="P6" s="168">
        <f t="shared" si="4"/>
        <v>10</v>
      </c>
      <c r="Q6" s="168">
        <v>2</v>
      </c>
      <c r="R6" s="168">
        <f t="shared" si="5"/>
        <v>6</v>
      </c>
      <c r="S6" s="169">
        <f t="shared" si="6"/>
        <v>124</v>
      </c>
      <c r="T6" s="167"/>
      <c r="U6" s="157">
        <f t="shared" si="7"/>
        <v>0</v>
      </c>
      <c r="V6" s="157"/>
      <c r="W6" s="157">
        <f t="shared" si="8"/>
        <v>0</v>
      </c>
      <c r="X6" s="157">
        <v>1</v>
      </c>
      <c r="Y6" s="157">
        <f t="shared" si="9"/>
        <v>3</v>
      </c>
      <c r="Z6" s="157"/>
      <c r="AA6" s="157">
        <f t="shared" si="10"/>
        <v>0</v>
      </c>
      <c r="AB6" s="169">
        <f t="shared" si="11"/>
        <v>3</v>
      </c>
      <c r="AC6" s="167"/>
      <c r="AD6" s="157"/>
      <c r="AE6" s="169"/>
      <c r="AF6" s="167">
        <v>1</v>
      </c>
      <c r="AG6" s="157">
        <f t="shared" si="12"/>
        <v>12</v>
      </c>
      <c r="AH6" s="157"/>
      <c r="AI6" s="157">
        <f t="shared" si="13"/>
        <v>0</v>
      </c>
      <c r="AJ6" s="157">
        <v>1</v>
      </c>
      <c r="AK6" s="157">
        <f t="shared" si="14"/>
        <v>3</v>
      </c>
      <c r="AL6" s="157"/>
      <c r="AM6" s="157">
        <f t="shared" si="15"/>
        <v>0</v>
      </c>
      <c r="AN6" s="157"/>
      <c r="AO6" s="157">
        <f t="shared" si="16"/>
        <v>0</v>
      </c>
      <c r="AP6" s="157"/>
      <c r="AQ6" s="157">
        <f t="shared" si="17"/>
        <v>0</v>
      </c>
      <c r="AR6" s="157"/>
      <c r="AS6" s="157">
        <f t="shared" si="18"/>
        <v>0</v>
      </c>
      <c r="AT6" s="157"/>
      <c r="AU6" s="157">
        <f t="shared" si="19"/>
        <v>0</v>
      </c>
      <c r="AV6" s="157"/>
      <c r="AW6" s="157">
        <f t="shared" si="20"/>
        <v>0</v>
      </c>
      <c r="AX6" s="158">
        <f t="shared" si="21"/>
        <v>3</v>
      </c>
      <c r="AY6" s="170">
        <f t="shared" si="22"/>
        <v>15</v>
      </c>
      <c r="AZ6" s="171">
        <f t="shared" si="23"/>
        <v>142</v>
      </c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</row>
    <row r="7" spans="1:84" s="102" customFormat="1" ht="18.75">
      <c r="A7" s="161">
        <v>3</v>
      </c>
      <c r="B7" s="162" t="s">
        <v>125</v>
      </c>
      <c r="C7" s="163">
        <v>24150</v>
      </c>
      <c r="D7" s="164" t="s">
        <v>44</v>
      </c>
      <c r="E7" s="165" t="s">
        <v>28</v>
      </c>
      <c r="F7" s="166" t="s">
        <v>44</v>
      </c>
      <c r="G7" s="167">
        <v>11</v>
      </c>
      <c r="H7" s="157">
        <f t="shared" si="0"/>
        <v>66</v>
      </c>
      <c r="I7" s="157"/>
      <c r="J7" s="157">
        <f t="shared" si="1"/>
        <v>0</v>
      </c>
      <c r="K7" s="157">
        <v>18</v>
      </c>
      <c r="L7" s="157">
        <f t="shared" si="2"/>
        <v>40</v>
      </c>
      <c r="M7" s="168"/>
      <c r="N7" s="157">
        <f t="shared" si="3"/>
        <v>0</v>
      </c>
      <c r="O7" s="168">
        <v>5</v>
      </c>
      <c r="P7" s="168">
        <f t="shared" si="4"/>
        <v>10</v>
      </c>
      <c r="Q7" s="168">
        <v>2</v>
      </c>
      <c r="R7" s="168">
        <f t="shared" si="5"/>
        <v>6</v>
      </c>
      <c r="S7" s="169">
        <f t="shared" si="6"/>
        <v>122</v>
      </c>
      <c r="T7" s="167"/>
      <c r="U7" s="157">
        <f t="shared" si="7"/>
        <v>0</v>
      </c>
      <c r="V7" s="157"/>
      <c r="W7" s="157">
        <f t="shared" si="8"/>
        <v>0</v>
      </c>
      <c r="X7" s="157">
        <v>1</v>
      </c>
      <c r="Y7" s="157">
        <f t="shared" si="9"/>
        <v>3</v>
      </c>
      <c r="Z7" s="157"/>
      <c r="AA7" s="157">
        <f t="shared" si="10"/>
        <v>0</v>
      </c>
      <c r="AB7" s="169">
        <f t="shared" si="11"/>
        <v>3</v>
      </c>
      <c r="AC7" s="167"/>
      <c r="AD7" s="157"/>
      <c r="AE7" s="169"/>
      <c r="AF7" s="167">
        <v>1</v>
      </c>
      <c r="AG7" s="157">
        <f t="shared" si="12"/>
        <v>12</v>
      </c>
      <c r="AH7" s="157"/>
      <c r="AI7" s="157">
        <f t="shared" si="13"/>
        <v>0</v>
      </c>
      <c r="AJ7" s="157">
        <v>1</v>
      </c>
      <c r="AK7" s="157">
        <f t="shared" si="14"/>
        <v>3</v>
      </c>
      <c r="AL7" s="157"/>
      <c r="AM7" s="157">
        <f t="shared" si="15"/>
        <v>0</v>
      </c>
      <c r="AN7" s="157"/>
      <c r="AO7" s="157">
        <f t="shared" si="16"/>
        <v>0</v>
      </c>
      <c r="AP7" s="157"/>
      <c r="AQ7" s="157">
        <f t="shared" si="17"/>
        <v>0</v>
      </c>
      <c r="AR7" s="157"/>
      <c r="AS7" s="157">
        <f t="shared" si="18"/>
        <v>0</v>
      </c>
      <c r="AT7" s="157"/>
      <c r="AU7" s="157">
        <f t="shared" si="19"/>
        <v>0</v>
      </c>
      <c r="AV7" s="157"/>
      <c r="AW7" s="157">
        <f t="shared" si="20"/>
        <v>0</v>
      </c>
      <c r="AX7" s="158">
        <f t="shared" si="21"/>
        <v>3</v>
      </c>
      <c r="AY7" s="170">
        <f t="shared" si="22"/>
        <v>15</v>
      </c>
      <c r="AZ7" s="171">
        <f t="shared" si="23"/>
        <v>140</v>
      </c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</row>
    <row r="8" spans="1:84" s="102" customFormat="1" ht="18.75">
      <c r="A8" s="161">
        <v>4</v>
      </c>
      <c r="B8" s="162" t="s">
        <v>92</v>
      </c>
      <c r="C8" s="163">
        <v>24276</v>
      </c>
      <c r="D8" s="164" t="s">
        <v>44</v>
      </c>
      <c r="E8" s="165" t="s">
        <v>28</v>
      </c>
      <c r="F8" s="166" t="s">
        <v>44</v>
      </c>
      <c r="G8" s="167">
        <v>11</v>
      </c>
      <c r="H8" s="157">
        <f t="shared" si="0"/>
        <v>66</v>
      </c>
      <c r="I8" s="157"/>
      <c r="J8" s="157">
        <f t="shared" si="1"/>
        <v>0</v>
      </c>
      <c r="K8" s="157">
        <v>18</v>
      </c>
      <c r="L8" s="157">
        <f t="shared" si="2"/>
        <v>40</v>
      </c>
      <c r="M8" s="168"/>
      <c r="N8" s="157">
        <f t="shared" si="3"/>
        <v>0</v>
      </c>
      <c r="O8" s="168">
        <v>5</v>
      </c>
      <c r="P8" s="168">
        <f t="shared" si="4"/>
        <v>10</v>
      </c>
      <c r="Q8" s="168">
        <v>2</v>
      </c>
      <c r="R8" s="168">
        <f t="shared" si="5"/>
        <v>6</v>
      </c>
      <c r="S8" s="169">
        <f t="shared" si="6"/>
        <v>122</v>
      </c>
      <c r="T8" s="167"/>
      <c r="U8" s="157">
        <f t="shared" si="7"/>
        <v>0</v>
      </c>
      <c r="V8" s="157"/>
      <c r="W8" s="157">
        <f t="shared" si="8"/>
        <v>0</v>
      </c>
      <c r="X8" s="157">
        <v>1</v>
      </c>
      <c r="Y8" s="157">
        <f t="shared" si="9"/>
        <v>3</v>
      </c>
      <c r="Z8" s="157"/>
      <c r="AA8" s="157">
        <f t="shared" si="10"/>
        <v>0</v>
      </c>
      <c r="AB8" s="169">
        <f t="shared" si="11"/>
        <v>3</v>
      </c>
      <c r="AC8" s="167"/>
      <c r="AD8" s="157"/>
      <c r="AE8" s="169"/>
      <c r="AF8" s="167">
        <v>1</v>
      </c>
      <c r="AG8" s="157">
        <f t="shared" si="12"/>
        <v>12</v>
      </c>
      <c r="AH8" s="157"/>
      <c r="AI8" s="157">
        <f t="shared" si="13"/>
        <v>0</v>
      </c>
      <c r="AJ8" s="157">
        <v>1</v>
      </c>
      <c r="AK8" s="157">
        <f t="shared" si="14"/>
        <v>3</v>
      </c>
      <c r="AL8" s="157"/>
      <c r="AM8" s="157">
        <f t="shared" si="15"/>
        <v>0</v>
      </c>
      <c r="AN8" s="157"/>
      <c r="AO8" s="157">
        <f t="shared" si="16"/>
        <v>0</v>
      </c>
      <c r="AP8" s="157"/>
      <c r="AQ8" s="157">
        <f t="shared" si="17"/>
        <v>0</v>
      </c>
      <c r="AR8" s="157"/>
      <c r="AS8" s="157">
        <f t="shared" si="18"/>
        <v>0</v>
      </c>
      <c r="AT8" s="157"/>
      <c r="AU8" s="157">
        <f t="shared" si="19"/>
        <v>0</v>
      </c>
      <c r="AV8" s="157"/>
      <c r="AW8" s="157">
        <f t="shared" si="20"/>
        <v>0</v>
      </c>
      <c r="AX8" s="158">
        <f t="shared" si="21"/>
        <v>3</v>
      </c>
      <c r="AY8" s="170">
        <f t="shared" si="22"/>
        <v>15</v>
      </c>
      <c r="AZ8" s="171">
        <f t="shared" si="23"/>
        <v>140</v>
      </c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</row>
    <row r="9" spans="1:84" s="102" customFormat="1" ht="18.75">
      <c r="A9" s="161">
        <v>5</v>
      </c>
      <c r="B9" s="162" t="s">
        <v>78</v>
      </c>
      <c r="C9" s="163">
        <v>22485</v>
      </c>
      <c r="D9" s="164" t="s">
        <v>44</v>
      </c>
      <c r="E9" s="165" t="s">
        <v>28</v>
      </c>
      <c r="F9" s="166" t="s">
        <v>44</v>
      </c>
      <c r="G9" s="167">
        <v>11</v>
      </c>
      <c r="H9" s="157">
        <f t="shared" si="0"/>
        <v>66</v>
      </c>
      <c r="I9" s="157"/>
      <c r="J9" s="157">
        <f t="shared" si="1"/>
        <v>0</v>
      </c>
      <c r="K9" s="157">
        <v>19</v>
      </c>
      <c r="L9" s="157">
        <f t="shared" si="2"/>
        <v>42</v>
      </c>
      <c r="M9" s="168"/>
      <c r="N9" s="157">
        <f t="shared" si="3"/>
        <v>0</v>
      </c>
      <c r="O9" s="168">
        <v>5</v>
      </c>
      <c r="P9" s="168">
        <f t="shared" si="4"/>
        <v>10</v>
      </c>
      <c r="Q9" s="168">
        <v>2</v>
      </c>
      <c r="R9" s="168">
        <f t="shared" si="5"/>
        <v>6</v>
      </c>
      <c r="S9" s="169">
        <f t="shared" si="6"/>
        <v>124</v>
      </c>
      <c r="T9" s="167"/>
      <c r="U9" s="157">
        <f t="shared" si="7"/>
        <v>0</v>
      </c>
      <c r="V9" s="157"/>
      <c r="W9" s="157">
        <f t="shared" si="8"/>
        <v>0</v>
      </c>
      <c r="X9" s="157"/>
      <c r="Y9" s="157">
        <f t="shared" si="9"/>
        <v>0</v>
      </c>
      <c r="Z9" s="157"/>
      <c r="AA9" s="157">
        <f t="shared" si="10"/>
        <v>0</v>
      </c>
      <c r="AB9" s="169">
        <f t="shared" si="11"/>
        <v>0</v>
      </c>
      <c r="AC9" s="167"/>
      <c r="AD9" s="157"/>
      <c r="AE9" s="169"/>
      <c r="AF9" s="167">
        <v>1</v>
      </c>
      <c r="AG9" s="157">
        <f t="shared" si="12"/>
        <v>12</v>
      </c>
      <c r="AH9" s="157"/>
      <c r="AI9" s="157">
        <f t="shared" si="13"/>
        <v>0</v>
      </c>
      <c r="AJ9" s="157">
        <v>1</v>
      </c>
      <c r="AK9" s="157">
        <f t="shared" si="14"/>
        <v>3</v>
      </c>
      <c r="AL9" s="157"/>
      <c r="AM9" s="157">
        <f t="shared" si="15"/>
        <v>0</v>
      </c>
      <c r="AN9" s="157"/>
      <c r="AO9" s="157">
        <f t="shared" si="16"/>
        <v>0</v>
      </c>
      <c r="AP9" s="157"/>
      <c r="AQ9" s="157">
        <f t="shared" si="17"/>
        <v>0</v>
      </c>
      <c r="AR9" s="157"/>
      <c r="AS9" s="157">
        <f t="shared" si="18"/>
        <v>0</v>
      </c>
      <c r="AT9" s="157"/>
      <c r="AU9" s="157">
        <f t="shared" si="19"/>
        <v>0</v>
      </c>
      <c r="AV9" s="157"/>
      <c r="AW9" s="157">
        <f t="shared" si="20"/>
        <v>0</v>
      </c>
      <c r="AX9" s="158">
        <f t="shared" si="21"/>
        <v>3</v>
      </c>
      <c r="AY9" s="170">
        <f t="shared" si="22"/>
        <v>15</v>
      </c>
      <c r="AZ9" s="171">
        <f t="shared" si="23"/>
        <v>139</v>
      </c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</row>
    <row r="10" spans="1:84" s="102" customFormat="1" ht="18.75">
      <c r="A10" s="161">
        <v>6</v>
      </c>
      <c r="B10" s="162" t="s">
        <v>70</v>
      </c>
      <c r="C10" s="163">
        <v>22589</v>
      </c>
      <c r="D10" s="164" t="s">
        <v>44</v>
      </c>
      <c r="E10" s="165" t="s">
        <v>28</v>
      </c>
      <c r="F10" s="166" t="s">
        <v>44</v>
      </c>
      <c r="G10" s="167">
        <v>11</v>
      </c>
      <c r="H10" s="157">
        <f t="shared" si="0"/>
        <v>66</v>
      </c>
      <c r="I10" s="157"/>
      <c r="J10" s="157">
        <f t="shared" si="1"/>
        <v>0</v>
      </c>
      <c r="K10" s="157">
        <v>17</v>
      </c>
      <c r="L10" s="157">
        <f t="shared" si="2"/>
        <v>38</v>
      </c>
      <c r="M10" s="168"/>
      <c r="N10" s="157">
        <f t="shared" si="3"/>
        <v>0</v>
      </c>
      <c r="O10" s="168">
        <v>5</v>
      </c>
      <c r="P10" s="168">
        <f t="shared" si="4"/>
        <v>10</v>
      </c>
      <c r="Q10" s="168">
        <v>2</v>
      </c>
      <c r="R10" s="168">
        <f t="shared" si="5"/>
        <v>6</v>
      </c>
      <c r="S10" s="169">
        <f t="shared" si="6"/>
        <v>120</v>
      </c>
      <c r="T10" s="167"/>
      <c r="U10" s="157">
        <f t="shared" si="7"/>
        <v>0</v>
      </c>
      <c r="V10" s="157"/>
      <c r="W10" s="157">
        <f t="shared" si="8"/>
        <v>0</v>
      </c>
      <c r="X10" s="157">
        <v>1</v>
      </c>
      <c r="Y10" s="157">
        <f t="shared" si="9"/>
        <v>3</v>
      </c>
      <c r="Z10" s="157"/>
      <c r="AA10" s="157">
        <f t="shared" si="10"/>
        <v>0</v>
      </c>
      <c r="AB10" s="169">
        <f t="shared" si="11"/>
        <v>3</v>
      </c>
      <c r="AC10" s="167"/>
      <c r="AD10" s="157"/>
      <c r="AE10" s="169" t="s">
        <v>120</v>
      </c>
      <c r="AF10" s="167">
        <v>1</v>
      </c>
      <c r="AG10" s="157">
        <f t="shared" si="12"/>
        <v>12</v>
      </c>
      <c r="AH10" s="157"/>
      <c r="AI10" s="157">
        <f t="shared" si="13"/>
        <v>0</v>
      </c>
      <c r="AJ10" s="157">
        <v>1</v>
      </c>
      <c r="AK10" s="157">
        <f t="shared" si="14"/>
        <v>3</v>
      </c>
      <c r="AL10" s="157"/>
      <c r="AM10" s="157">
        <f t="shared" si="15"/>
        <v>0</v>
      </c>
      <c r="AN10" s="157"/>
      <c r="AO10" s="157">
        <f t="shared" si="16"/>
        <v>0</v>
      </c>
      <c r="AP10" s="157"/>
      <c r="AQ10" s="157">
        <f t="shared" si="17"/>
        <v>0</v>
      </c>
      <c r="AR10" s="157"/>
      <c r="AS10" s="157">
        <f t="shared" si="18"/>
        <v>0</v>
      </c>
      <c r="AT10" s="157"/>
      <c r="AU10" s="157">
        <f t="shared" si="19"/>
        <v>0</v>
      </c>
      <c r="AV10" s="157"/>
      <c r="AW10" s="157">
        <f t="shared" si="20"/>
        <v>0</v>
      </c>
      <c r="AX10" s="158">
        <f t="shared" si="21"/>
        <v>3</v>
      </c>
      <c r="AY10" s="170">
        <f t="shared" si="22"/>
        <v>15</v>
      </c>
      <c r="AZ10" s="171">
        <f t="shared" si="23"/>
        <v>138</v>
      </c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</row>
    <row r="11" spans="1:84" s="102" customFormat="1" ht="18.75">
      <c r="A11" s="161">
        <v>7</v>
      </c>
      <c r="B11" s="162" t="s">
        <v>81</v>
      </c>
      <c r="C11" s="163">
        <v>24136</v>
      </c>
      <c r="D11" s="164" t="s">
        <v>44</v>
      </c>
      <c r="E11" s="165" t="s">
        <v>28</v>
      </c>
      <c r="F11" s="166" t="s">
        <v>44</v>
      </c>
      <c r="G11" s="167">
        <v>11</v>
      </c>
      <c r="H11" s="157">
        <f t="shared" si="0"/>
        <v>66</v>
      </c>
      <c r="I11" s="157"/>
      <c r="J11" s="157">
        <f t="shared" si="1"/>
        <v>0</v>
      </c>
      <c r="K11" s="157">
        <v>16</v>
      </c>
      <c r="L11" s="157">
        <f t="shared" si="2"/>
        <v>36</v>
      </c>
      <c r="M11" s="168"/>
      <c r="N11" s="157">
        <f t="shared" si="3"/>
        <v>0</v>
      </c>
      <c r="O11" s="168">
        <v>5</v>
      </c>
      <c r="P11" s="168">
        <f t="shared" si="4"/>
        <v>10</v>
      </c>
      <c r="Q11" s="168">
        <v>2</v>
      </c>
      <c r="R11" s="168">
        <f t="shared" si="5"/>
        <v>6</v>
      </c>
      <c r="S11" s="169">
        <f t="shared" si="6"/>
        <v>118</v>
      </c>
      <c r="T11" s="167"/>
      <c r="U11" s="157">
        <f t="shared" si="7"/>
        <v>0</v>
      </c>
      <c r="V11" s="157"/>
      <c r="W11" s="157">
        <f t="shared" si="8"/>
        <v>0</v>
      </c>
      <c r="X11" s="157"/>
      <c r="Y11" s="157">
        <f t="shared" si="9"/>
        <v>0</v>
      </c>
      <c r="Z11" s="157"/>
      <c r="AA11" s="157">
        <f t="shared" si="10"/>
        <v>0</v>
      </c>
      <c r="AB11" s="169">
        <f t="shared" si="11"/>
        <v>0</v>
      </c>
      <c r="AC11" s="167"/>
      <c r="AD11" s="157"/>
      <c r="AE11" s="169"/>
      <c r="AF11" s="167">
        <v>1</v>
      </c>
      <c r="AG11" s="157">
        <f t="shared" si="12"/>
        <v>12</v>
      </c>
      <c r="AH11" s="157"/>
      <c r="AI11" s="157">
        <f t="shared" si="13"/>
        <v>0</v>
      </c>
      <c r="AJ11" s="157"/>
      <c r="AK11" s="157">
        <f t="shared" si="14"/>
        <v>0</v>
      </c>
      <c r="AL11" s="157">
        <v>3</v>
      </c>
      <c r="AM11" s="157">
        <f t="shared" si="15"/>
        <v>3</v>
      </c>
      <c r="AN11" s="157">
        <v>1</v>
      </c>
      <c r="AO11" s="157">
        <f t="shared" si="16"/>
        <v>5</v>
      </c>
      <c r="AP11" s="157"/>
      <c r="AQ11" s="157">
        <f t="shared" si="17"/>
        <v>0</v>
      </c>
      <c r="AR11" s="157"/>
      <c r="AS11" s="157">
        <f t="shared" si="18"/>
        <v>0</v>
      </c>
      <c r="AT11" s="157"/>
      <c r="AU11" s="157">
        <f t="shared" si="19"/>
        <v>0</v>
      </c>
      <c r="AV11" s="157"/>
      <c r="AW11" s="157">
        <f t="shared" si="20"/>
        <v>0</v>
      </c>
      <c r="AX11" s="158">
        <f t="shared" si="21"/>
        <v>8</v>
      </c>
      <c r="AY11" s="170">
        <f t="shared" si="22"/>
        <v>20</v>
      </c>
      <c r="AZ11" s="171">
        <f t="shared" si="23"/>
        <v>138</v>
      </c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</row>
    <row r="12" spans="1:84" s="102" customFormat="1" ht="18.75">
      <c r="A12" s="161">
        <v>8</v>
      </c>
      <c r="B12" s="162" t="s">
        <v>126</v>
      </c>
      <c r="C12" s="163">
        <v>22065</v>
      </c>
      <c r="D12" s="164" t="s">
        <v>44</v>
      </c>
      <c r="E12" s="165" t="s">
        <v>28</v>
      </c>
      <c r="F12" s="166" t="s">
        <v>44</v>
      </c>
      <c r="G12" s="167">
        <v>11</v>
      </c>
      <c r="H12" s="157">
        <f t="shared" si="0"/>
        <v>66</v>
      </c>
      <c r="I12" s="157"/>
      <c r="J12" s="157">
        <f t="shared" si="1"/>
        <v>0</v>
      </c>
      <c r="K12" s="157">
        <v>17</v>
      </c>
      <c r="L12" s="157">
        <f t="shared" si="2"/>
        <v>38</v>
      </c>
      <c r="M12" s="168"/>
      <c r="N12" s="157">
        <f t="shared" si="3"/>
        <v>0</v>
      </c>
      <c r="O12" s="168">
        <v>5</v>
      </c>
      <c r="P12" s="168">
        <f t="shared" si="4"/>
        <v>10</v>
      </c>
      <c r="Q12" s="168">
        <v>2</v>
      </c>
      <c r="R12" s="168">
        <f t="shared" si="5"/>
        <v>6</v>
      </c>
      <c r="S12" s="169">
        <f t="shared" si="6"/>
        <v>120</v>
      </c>
      <c r="T12" s="167"/>
      <c r="U12" s="157">
        <f t="shared" si="7"/>
        <v>0</v>
      </c>
      <c r="V12" s="157"/>
      <c r="W12" s="157">
        <f t="shared" si="8"/>
        <v>0</v>
      </c>
      <c r="X12" s="157"/>
      <c r="Y12" s="157">
        <f t="shared" si="9"/>
        <v>0</v>
      </c>
      <c r="Z12" s="157"/>
      <c r="AA12" s="157">
        <f t="shared" si="10"/>
        <v>0</v>
      </c>
      <c r="AB12" s="169">
        <f t="shared" si="11"/>
        <v>0</v>
      </c>
      <c r="AC12" s="167"/>
      <c r="AD12" s="157"/>
      <c r="AE12" s="169"/>
      <c r="AF12" s="167">
        <v>1</v>
      </c>
      <c r="AG12" s="157">
        <f t="shared" si="12"/>
        <v>12</v>
      </c>
      <c r="AH12" s="157"/>
      <c r="AI12" s="157">
        <f t="shared" si="13"/>
        <v>0</v>
      </c>
      <c r="AJ12" s="157">
        <v>1</v>
      </c>
      <c r="AK12" s="157">
        <f t="shared" si="14"/>
        <v>3</v>
      </c>
      <c r="AL12" s="157"/>
      <c r="AM12" s="157">
        <f t="shared" si="15"/>
        <v>0</v>
      </c>
      <c r="AN12" s="157"/>
      <c r="AO12" s="157">
        <f t="shared" si="16"/>
        <v>0</v>
      </c>
      <c r="AP12" s="157"/>
      <c r="AQ12" s="157">
        <f t="shared" si="17"/>
        <v>0</v>
      </c>
      <c r="AR12" s="157"/>
      <c r="AS12" s="157">
        <f t="shared" si="18"/>
        <v>0</v>
      </c>
      <c r="AT12" s="157"/>
      <c r="AU12" s="157">
        <f t="shared" si="19"/>
        <v>0</v>
      </c>
      <c r="AV12" s="157"/>
      <c r="AW12" s="157">
        <f t="shared" si="20"/>
        <v>0</v>
      </c>
      <c r="AX12" s="158">
        <f t="shared" si="21"/>
        <v>3</v>
      </c>
      <c r="AY12" s="170">
        <f t="shared" si="22"/>
        <v>15</v>
      </c>
      <c r="AZ12" s="171">
        <f t="shared" si="23"/>
        <v>135</v>
      </c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</row>
    <row r="13" spans="1:84" s="102" customFormat="1" ht="18.75">
      <c r="A13" s="161">
        <v>9</v>
      </c>
      <c r="B13" s="162" t="s">
        <v>90</v>
      </c>
      <c r="C13" s="163">
        <v>23286</v>
      </c>
      <c r="D13" s="164" t="s">
        <v>44</v>
      </c>
      <c r="E13" s="165" t="s">
        <v>28</v>
      </c>
      <c r="F13" s="166" t="s">
        <v>44</v>
      </c>
      <c r="G13" s="167">
        <v>11</v>
      </c>
      <c r="H13" s="157">
        <f t="shared" si="0"/>
        <v>66</v>
      </c>
      <c r="I13" s="157"/>
      <c r="J13" s="157">
        <f t="shared" si="1"/>
        <v>0</v>
      </c>
      <c r="K13" s="157">
        <v>17</v>
      </c>
      <c r="L13" s="157">
        <f t="shared" si="2"/>
        <v>38</v>
      </c>
      <c r="M13" s="168"/>
      <c r="N13" s="157">
        <f t="shared" si="3"/>
        <v>0</v>
      </c>
      <c r="O13" s="168">
        <v>5</v>
      </c>
      <c r="P13" s="168">
        <f t="shared" si="4"/>
        <v>10</v>
      </c>
      <c r="Q13" s="168">
        <v>2</v>
      </c>
      <c r="R13" s="168">
        <f t="shared" si="5"/>
        <v>6</v>
      </c>
      <c r="S13" s="169">
        <f t="shared" si="6"/>
        <v>120</v>
      </c>
      <c r="T13" s="167"/>
      <c r="U13" s="157">
        <f t="shared" si="7"/>
        <v>0</v>
      </c>
      <c r="V13" s="157"/>
      <c r="W13" s="157">
        <f t="shared" si="8"/>
        <v>0</v>
      </c>
      <c r="X13" s="157"/>
      <c r="Y13" s="157">
        <f t="shared" si="9"/>
        <v>0</v>
      </c>
      <c r="Z13" s="157"/>
      <c r="AA13" s="157">
        <f t="shared" si="10"/>
        <v>0</v>
      </c>
      <c r="AB13" s="169">
        <f t="shared" si="11"/>
        <v>0</v>
      </c>
      <c r="AC13" s="167"/>
      <c r="AD13" s="157"/>
      <c r="AE13" s="169"/>
      <c r="AF13" s="167">
        <v>1</v>
      </c>
      <c r="AG13" s="157">
        <f t="shared" si="12"/>
        <v>12</v>
      </c>
      <c r="AH13" s="157"/>
      <c r="AI13" s="157">
        <f t="shared" si="13"/>
        <v>0</v>
      </c>
      <c r="AJ13" s="157">
        <v>1</v>
      </c>
      <c r="AK13" s="157">
        <f t="shared" si="14"/>
        <v>3</v>
      </c>
      <c r="AL13" s="157"/>
      <c r="AM13" s="157">
        <f t="shared" si="15"/>
        <v>0</v>
      </c>
      <c r="AN13" s="157"/>
      <c r="AO13" s="157">
        <f t="shared" si="16"/>
        <v>0</v>
      </c>
      <c r="AP13" s="157"/>
      <c r="AQ13" s="157">
        <f t="shared" si="17"/>
        <v>0</v>
      </c>
      <c r="AR13" s="157"/>
      <c r="AS13" s="157">
        <f t="shared" si="18"/>
        <v>0</v>
      </c>
      <c r="AT13" s="157"/>
      <c r="AU13" s="157">
        <f t="shared" si="19"/>
        <v>0</v>
      </c>
      <c r="AV13" s="157"/>
      <c r="AW13" s="157">
        <f t="shared" si="20"/>
        <v>0</v>
      </c>
      <c r="AX13" s="158">
        <f t="shared" si="21"/>
        <v>3</v>
      </c>
      <c r="AY13" s="170">
        <f t="shared" si="22"/>
        <v>15</v>
      </c>
      <c r="AZ13" s="171">
        <f t="shared" si="23"/>
        <v>135</v>
      </c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</row>
    <row r="14" spans="1:84" s="102" customFormat="1" ht="18.75">
      <c r="A14" s="161">
        <v>10</v>
      </c>
      <c r="B14" s="162" t="s">
        <v>83</v>
      </c>
      <c r="C14" s="163">
        <v>24335</v>
      </c>
      <c r="D14" s="164" t="s">
        <v>44</v>
      </c>
      <c r="E14" s="165" t="s">
        <v>28</v>
      </c>
      <c r="F14" s="166" t="s">
        <v>44</v>
      </c>
      <c r="G14" s="167">
        <v>11</v>
      </c>
      <c r="H14" s="157">
        <f t="shared" si="0"/>
        <v>66</v>
      </c>
      <c r="I14" s="157"/>
      <c r="J14" s="157">
        <f t="shared" si="1"/>
        <v>0</v>
      </c>
      <c r="K14" s="157">
        <v>16</v>
      </c>
      <c r="L14" s="157">
        <f t="shared" si="2"/>
        <v>36</v>
      </c>
      <c r="M14" s="168"/>
      <c r="N14" s="157">
        <f t="shared" si="3"/>
        <v>0</v>
      </c>
      <c r="O14" s="168">
        <v>5</v>
      </c>
      <c r="P14" s="168">
        <f t="shared" si="4"/>
        <v>10</v>
      </c>
      <c r="Q14" s="168">
        <v>2</v>
      </c>
      <c r="R14" s="168">
        <f t="shared" si="5"/>
        <v>6</v>
      </c>
      <c r="S14" s="169">
        <f t="shared" si="6"/>
        <v>118</v>
      </c>
      <c r="T14" s="167"/>
      <c r="U14" s="157">
        <f t="shared" si="7"/>
        <v>0</v>
      </c>
      <c r="V14" s="157"/>
      <c r="W14" s="157">
        <f t="shared" si="8"/>
        <v>0</v>
      </c>
      <c r="X14" s="157"/>
      <c r="Y14" s="157">
        <f t="shared" si="9"/>
        <v>0</v>
      </c>
      <c r="Z14" s="157"/>
      <c r="AA14" s="157">
        <f t="shared" si="10"/>
        <v>0</v>
      </c>
      <c r="AB14" s="169">
        <f t="shared" si="11"/>
        <v>0</v>
      </c>
      <c r="AC14" s="167"/>
      <c r="AD14" s="157"/>
      <c r="AE14" s="169"/>
      <c r="AF14" s="167">
        <v>1</v>
      </c>
      <c r="AG14" s="157">
        <f t="shared" si="12"/>
        <v>12</v>
      </c>
      <c r="AH14" s="157"/>
      <c r="AI14" s="157">
        <f t="shared" si="13"/>
        <v>0</v>
      </c>
      <c r="AJ14" s="157"/>
      <c r="AK14" s="157">
        <f t="shared" si="14"/>
        <v>0</v>
      </c>
      <c r="AL14" s="157"/>
      <c r="AM14" s="157">
        <f t="shared" si="15"/>
        <v>0</v>
      </c>
      <c r="AN14" s="157">
        <v>1</v>
      </c>
      <c r="AO14" s="157">
        <f t="shared" si="16"/>
        <v>5</v>
      </c>
      <c r="AP14" s="157"/>
      <c r="AQ14" s="157">
        <f t="shared" si="17"/>
        <v>0</v>
      </c>
      <c r="AR14" s="157"/>
      <c r="AS14" s="157">
        <f t="shared" si="18"/>
        <v>0</v>
      </c>
      <c r="AT14" s="157"/>
      <c r="AU14" s="157">
        <f t="shared" si="19"/>
        <v>0</v>
      </c>
      <c r="AV14" s="157"/>
      <c r="AW14" s="157">
        <f t="shared" si="20"/>
        <v>0</v>
      </c>
      <c r="AX14" s="158">
        <f t="shared" si="21"/>
        <v>5</v>
      </c>
      <c r="AY14" s="170">
        <f t="shared" si="22"/>
        <v>17</v>
      </c>
      <c r="AZ14" s="171">
        <f t="shared" si="23"/>
        <v>135</v>
      </c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</row>
    <row r="15" spans="1:84" s="102" customFormat="1" ht="18.75">
      <c r="A15" s="161">
        <v>11</v>
      </c>
      <c r="B15" s="162" t="s">
        <v>65</v>
      </c>
      <c r="C15" s="163">
        <v>23633</v>
      </c>
      <c r="D15" s="164" t="s">
        <v>44</v>
      </c>
      <c r="E15" s="165" t="s">
        <v>28</v>
      </c>
      <c r="F15" s="166" t="s">
        <v>44</v>
      </c>
      <c r="G15" s="167">
        <v>11</v>
      </c>
      <c r="H15" s="157">
        <f t="shared" si="0"/>
        <v>66</v>
      </c>
      <c r="I15" s="157"/>
      <c r="J15" s="157">
        <f t="shared" si="1"/>
        <v>0</v>
      </c>
      <c r="K15" s="157">
        <v>15</v>
      </c>
      <c r="L15" s="157">
        <f t="shared" si="2"/>
        <v>34</v>
      </c>
      <c r="M15" s="168"/>
      <c r="N15" s="157">
        <f t="shared" si="3"/>
        <v>0</v>
      </c>
      <c r="O15" s="168">
        <v>5</v>
      </c>
      <c r="P15" s="168">
        <f t="shared" si="4"/>
        <v>10</v>
      </c>
      <c r="Q15" s="168">
        <v>2</v>
      </c>
      <c r="R15" s="168">
        <f t="shared" si="5"/>
        <v>6</v>
      </c>
      <c r="S15" s="169">
        <f t="shared" si="6"/>
        <v>116</v>
      </c>
      <c r="T15" s="167"/>
      <c r="U15" s="157">
        <f t="shared" si="7"/>
        <v>0</v>
      </c>
      <c r="V15" s="157"/>
      <c r="W15" s="157">
        <f t="shared" si="8"/>
        <v>0</v>
      </c>
      <c r="X15" s="157">
        <v>1</v>
      </c>
      <c r="Y15" s="157">
        <f t="shared" si="9"/>
        <v>3</v>
      </c>
      <c r="Z15" s="157"/>
      <c r="AA15" s="157">
        <f t="shared" si="10"/>
        <v>0</v>
      </c>
      <c r="AB15" s="169">
        <f t="shared" si="11"/>
        <v>3</v>
      </c>
      <c r="AC15" s="167"/>
      <c r="AD15" s="157"/>
      <c r="AE15" s="169"/>
      <c r="AF15" s="167">
        <v>1</v>
      </c>
      <c r="AG15" s="157">
        <f t="shared" si="12"/>
        <v>12</v>
      </c>
      <c r="AH15" s="157"/>
      <c r="AI15" s="157">
        <f t="shared" si="13"/>
        <v>0</v>
      </c>
      <c r="AJ15" s="157">
        <v>1</v>
      </c>
      <c r="AK15" s="157">
        <f t="shared" si="14"/>
        <v>3</v>
      </c>
      <c r="AL15" s="157"/>
      <c r="AM15" s="157">
        <f t="shared" si="15"/>
        <v>0</v>
      </c>
      <c r="AN15" s="157"/>
      <c r="AO15" s="157">
        <f t="shared" si="16"/>
        <v>0</v>
      </c>
      <c r="AP15" s="157"/>
      <c r="AQ15" s="157">
        <f t="shared" si="17"/>
        <v>0</v>
      </c>
      <c r="AR15" s="157"/>
      <c r="AS15" s="157">
        <f t="shared" si="18"/>
        <v>0</v>
      </c>
      <c r="AT15" s="157"/>
      <c r="AU15" s="157">
        <f t="shared" si="19"/>
        <v>0</v>
      </c>
      <c r="AV15" s="157"/>
      <c r="AW15" s="157">
        <f t="shared" si="20"/>
        <v>0</v>
      </c>
      <c r="AX15" s="158">
        <f t="shared" si="21"/>
        <v>3</v>
      </c>
      <c r="AY15" s="170">
        <f t="shared" si="22"/>
        <v>15</v>
      </c>
      <c r="AZ15" s="171">
        <f t="shared" si="23"/>
        <v>134</v>
      </c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</row>
    <row r="16" spans="1:84" s="102" customFormat="1" ht="18.75">
      <c r="A16" s="161">
        <v>12</v>
      </c>
      <c r="B16" s="162" t="s">
        <v>63</v>
      </c>
      <c r="C16" s="163">
        <v>25175</v>
      </c>
      <c r="D16" s="164" t="s">
        <v>40</v>
      </c>
      <c r="E16" s="165" t="s">
        <v>28</v>
      </c>
      <c r="F16" s="166" t="s">
        <v>44</v>
      </c>
      <c r="G16" s="167">
        <v>11</v>
      </c>
      <c r="H16" s="157">
        <f t="shared" si="0"/>
        <v>66</v>
      </c>
      <c r="I16" s="157"/>
      <c r="J16" s="157">
        <f t="shared" si="1"/>
        <v>0</v>
      </c>
      <c r="K16" s="157">
        <v>15</v>
      </c>
      <c r="L16" s="157">
        <f t="shared" si="2"/>
        <v>34</v>
      </c>
      <c r="M16" s="168"/>
      <c r="N16" s="157">
        <f t="shared" si="3"/>
        <v>0</v>
      </c>
      <c r="O16" s="168">
        <v>5</v>
      </c>
      <c r="P16" s="168">
        <f t="shared" si="4"/>
        <v>10</v>
      </c>
      <c r="Q16" s="168">
        <v>2</v>
      </c>
      <c r="R16" s="168">
        <f t="shared" si="5"/>
        <v>6</v>
      </c>
      <c r="S16" s="169">
        <f t="shared" si="6"/>
        <v>116</v>
      </c>
      <c r="T16" s="167"/>
      <c r="U16" s="157">
        <f t="shared" si="7"/>
        <v>0</v>
      </c>
      <c r="V16" s="157"/>
      <c r="W16" s="157">
        <f t="shared" si="8"/>
        <v>0</v>
      </c>
      <c r="X16" s="157">
        <v>1</v>
      </c>
      <c r="Y16" s="157">
        <f t="shared" si="9"/>
        <v>3</v>
      </c>
      <c r="Z16" s="157"/>
      <c r="AA16" s="157">
        <f t="shared" si="10"/>
        <v>0</v>
      </c>
      <c r="AB16" s="169">
        <f t="shared" si="11"/>
        <v>3</v>
      </c>
      <c r="AC16" s="167"/>
      <c r="AD16" s="157"/>
      <c r="AE16" s="169"/>
      <c r="AF16" s="167">
        <v>1</v>
      </c>
      <c r="AG16" s="157">
        <f t="shared" si="12"/>
        <v>12</v>
      </c>
      <c r="AH16" s="157"/>
      <c r="AI16" s="157">
        <f t="shared" si="13"/>
        <v>0</v>
      </c>
      <c r="AJ16" s="157">
        <v>1</v>
      </c>
      <c r="AK16" s="157">
        <f t="shared" si="14"/>
        <v>3</v>
      </c>
      <c r="AL16" s="157"/>
      <c r="AM16" s="157">
        <f t="shared" si="15"/>
        <v>0</v>
      </c>
      <c r="AN16" s="157"/>
      <c r="AO16" s="157">
        <f t="shared" si="16"/>
        <v>0</v>
      </c>
      <c r="AP16" s="157"/>
      <c r="AQ16" s="157">
        <f t="shared" si="17"/>
        <v>0</v>
      </c>
      <c r="AR16" s="157"/>
      <c r="AS16" s="157">
        <f t="shared" si="18"/>
        <v>0</v>
      </c>
      <c r="AT16" s="157"/>
      <c r="AU16" s="157">
        <f t="shared" si="19"/>
        <v>0</v>
      </c>
      <c r="AV16" s="157"/>
      <c r="AW16" s="157">
        <f t="shared" si="20"/>
        <v>0</v>
      </c>
      <c r="AX16" s="158">
        <f t="shared" si="21"/>
        <v>3</v>
      </c>
      <c r="AY16" s="170">
        <f t="shared" si="22"/>
        <v>15</v>
      </c>
      <c r="AZ16" s="171">
        <f t="shared" si="23"/>
        <v>134</v>
      </c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</row>
    <row r="17" spans="1:84" s="102" customFormat="1" ht="18.75">
      <c r="A17" s="161">
        <v>13</v>
      </c>
      <c r="B17" s="162" t="s">
        <v>67</v>
      </c>
      <c r="C17" s="163">
        <v>25698</v>
      </c>
      <c r="D17" s="164" t="s">
        <v>44</v>
      </c>
      <c r="E17" s="165" t="s">
        <v>28</v>
      </c>
      <c r="F17" s="166" t="s">
        <v>44</v>
      </c>
      <c r="G17" s="167">
        <v>11</v>
      </c>
      <c r="H17" s="157">
        <f t="shared" si="0"/>
        <v>66</v>
      </c>
      <c r="I17" s="157"/>
      <c r="J17" s="157">
        <f t="shared" si="1"/>
        <v>0</v>
      </c>
      <c r="K17" s="157">
        <v>12</v>
      </c>
      <c r="L17" s="157">
        <f t="shared" si="2"/>
        <v>28</v>
      </c>
      <c r="M17" s="168"/>
      <c r="N17" s="157">
        <f t="shared" si="3"/>
        <v>0</v>
      </c>
      <c r="O17" s="168">
        <v>5</v>
      </c>
      <c r="P17" s="168">
        <f t="shared" si="4"/>
        <v>10</v>
      </c>
      <c r="Q17" s="168">
        <v>2</v>
      </c>
      <c r="R17" s="168">
        <f t="shared" si="5"/>
        <v>6</v>
      </c>
      <c r="S17" s="169">
        <f t="shared" si="6"/>
        <v>110</v>
      </c>
      <c r="T17" s="167"/>
      <c r="U17" s="157">
        <f t="shared" si="7"/>
        <v>0</v>
      </c>
      <c r="V17" s="157"/>
      <c r="W17" s="157">
        <f t="shared" si="8"/>
        <v>0</v>
      </c>
      <c r="X17" s="157">
        <v>3</v>
      </c>
      <c r="Y17" s="157">
        <f t="shared" si="9"/>
        <v>9</v>
      </c>
      <c r="Z17" s="157"/>
      <c r="AA17" s="157">
        <f t="shared" si="10"/>
        <v>0</v>
      </c>
      <c r="AB17" s="169">
        <f t="shared" si="11"/>
        <v>9</v>
      </c>
      <c r="AC17" s="167"/>
      <c r="AD17" s="157"/>
      <c r="AE17" s="169"/>
      <c r="AF17" s="167">
        <v>1</v>
      </c>
      <c r="AG17" s="157">
        <f t="shared" si="12"/>
        <v>12</v>
      </c>
      <c r="AH17" s="157"/>
      <c r="AI17" s="157">
        <f t="shared" si="13"/>
        <v>0</v>
      </c>
      <c r="AJ17" s="157">
        <v>1</v>
      </c>
      <c r="AK17" s="157">
        <f t="shared" si="14"/>
        <v>3</v>
      </c>
      <c r="AL17" s="157"/>
      <c r="AM17" s="157">
        <f t="shared" si="15"/>
        <v>0</v>
      </c>
      <c r="AN17" s="157"/>
      <c r="AO17" s="157">
        <f t="shared" si="16"/>
        <v>0</v>
      </c>
      <c r="AP17" s="157"/>
      <c r="AQ17" s="157">
        <f t="shared" si="17"/>
        <v>0</v>
      </c>
      <c r="AR17" s="157"/>
      <c r="AS17" s="157">
        <f t="shared" si="18"/>
        <v>0</v>
      </c>
      <c r="AT17" s="157"/>
      <c r="AU17" s="157">
        <f t="shared" si="19"/>
        <v>0</v>
      </c>
      <c r="AV17" s="157"/>
      <c r="AW17" s="157">
        <f t="shared" si="20"/>
        <v>0</v>
      </c>
      <c r="AX17" s="158">
        <f t="shared" si="21"/>
        <v>3</v>
      </c>
      <c r="AY17" s="170">
        <f t="shared" si="22"/>
        <v>15</v>
      </c>
      <c r="AZ17" s="171">
        <f t="shared" si="23"/>
        <v>134</v>
      </c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</row>
    <row r="18" spans="1:84" s="102" customFormat="1" ht="18.75">
      <c r="A18" s="161">
        <v>14</v>
      </c>
      <c r="B18" s="162" t="s">
        <v>132</v>
      </c>
      <c r="C18" s="163">
        <v>20343</v>
      </c>
      <c r="D18" s="164" t="s">
        <v>44</v>
      </c>
      <c r="E18" s="165" t="s">
        <v>28</v>
      </c>
      <c r="F18" s="166" t="s">
        <v>44</v>
      </c>
      <c r="G18" s="167">
        <v>11</v>
      </c>
      <c r="H18" s="157">
        <f t="shared" si="0"/>
        <v>66</v>
      </c>
      <c r="I18" s="157"/>
      <c r="J18" s="157">
        <f t="shared" si="1"/>
        <v>0</v>
      </c>
      <c r="K18" s="157">
        <v>16</v>
      </c>
      <c r="L18" s="157">
        <f t="shared" si="2"/>
        <v>36</v>
      </c>
      <c r="M18" s="168"/>
      <c r="N18" s="157">
        <f t="shared" si="3"/>
        <v>0</v>
      </c>
      <c r="O18" s="168">
        <v>5</v>
      </c>
      <c r="P18" s="168">
        <f t="shared" si="4"/>
        <v>10</v>
      </c>
      <c r="Q18" s="168">
        <v>2</v>
      </c>
      <c r="R18" s="168">
        <f t="shared" si="5"/>
        <v>6</v>
      </c>
      <c r="S18" s="169">
        <f t="shared" si="6"/>
        <v>118</v>
      </c>
      <c r="T18" s="167"/>
      <c r="U18" s="157">
        <f t="shared" si="7"/>
        <v>0</v>
      </c>
      <c r="V18" s="157"/>
      <c r="W18" s="157">
        <f t="shared" si="8"/>
        <v>0</v>
      </c>
      <c r="X18" s="157"/>
      <c r="Y18" s="157">
        <f t="shared" si="9"/>
        <v>0</v>
      </c>
      <c r="Z18" s="157"/>
      <c r="AA18" s="157">
        <f t="shared" si="10"/>
        <v>0</v>
      </c>
      <c r="AB18" s="169">
        <f t="shared" si="11"/>
        <v>0</v>
      </c>
      <c r="AC18" s="167"/>
      <c r="AD18" s="157"/>
      <c r="AE18" s="169" t="s">
        <v>120</v>
      </c>
      <c r="AF18" s="167">
        <v>1</v>
      </c>
      <c r="AG18" s="157">
        <f t="shared" si="12"/>
        <v>12</v>
      </c>
      <c r="AH18" s="157"/>
      <c r="AI18" s="157">
        <f t="shared" si="13"/>
        <v>0</v>
      </c>
      <c r="AJ18" s="157">
        <v>1</v>
      </c>
      <c r="AK18" s="157">
        <f t="shared" si="14"/>
        <v>3</v>
      </c>
      <c r="AL18" s="157"/>
      <c r="AM18" s="157">
        <f t="shared" si="15"/>
        <v>0</v>
      </c>
      <c r="AN18" s="157"/>
      <c r="AO18" s="157">
        <f t="shared" si="16"/>
        <v>0</v>
      </c>
      <c r="AP18" s="157"/>
      <c r="AQ18" s="157">
        <f t="shared" si="17"/>
        <v>0</v>
      </c>
      <c r="AR18" s="157"/>
      <c r="AS18" s="157">
        <f t="shared" si="18"/>
        <v>0</v>
      </c>
      <c r="AT18" s="157"/>
      <c r="AU18" s="157">
        <f t="shared" si="19"/>
        <v>0</v>
      </c>
      <c r="AV18" s="157"/>
      <c r="AW18" s="157">
        <f t="shared" si="20"/>
        <v>0</v>
      </c>
      <c r="AX18" s="158">
        <f t="shared" si="21"/>
        <v>3</v>
      </c>
      <c r="AY18" s="170">
        <f t="shared" si="22"/>
        <v>15</v>
      </c>
      <c r="AZ18" s="171">
        <f t="shared" si="23"/>
        <v>133</v>
      </c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</row>
    <row r="19" spans="1:84" s="102" customFormat="1" ht="18.75">
      <c r="A19" s="161">
        <v>15</v>
      </c>
      <c r="B19" s="162" t="s">
        <v>103</v>
      </c>
      <c r="C19" s="163">
        <v>21167</v>
      </c>
      <c r="D19" s="164" t="s">
        <v>44</v>
      </c>
      <c r="E19" s="165" t="s">
        <v>28</v>
      </c>
      <c r="F19" s="166" t="s">
        <v>44</v>
      </c>
      <c r="G19" s="167">
        <v>11</v>
      </c>
      <c r="H19" s="157">
        <f t="shared" si="0"/>
        <v>66</v>
      </c>
      <c r="I19" s="157"/>
      <c r="J19" s="157">
        <f t="shared" si="1"/>
        <v>0</v>
      </c>
      <c r="K19" s="157">
        <v>16</v>
      </c>
      <c r="L19" s="157">
        <f t="shared" si="2"/>
        <v>36</v>
      </c>
      <c r="M19" s="168"/>
      <c r="N19" s="157">
        <f t="shared" si="3"/>
        <v>0</v>
      </c>
      <c r="O19" s="168">
        <v>5</v>
      </c>
      <c r="P19" s="168">
        <f t="shared" si="4"/>
        <v>10</v>
      </c>
      <c r="Q19" s="168">
        <v>2</v>
      </c>
      <c r="R19" s="168">
        <f t="shared" si="5"/>
        <v>6</v>
      </c>
      <c r="S19" s="169">
        <f t="shared" si="6"/>
        <v>118</v>
      </c>
      <c r="T19" s="167"/>
      <c r="U19" s="157">
        <f t="shared" si="7"/>
        <v>0</v>
      </c>
      <c r="V19" s="157"/>
      <c r="W19" s="157">
        <f t="shared" si="8"/>
        <v>0</v>
      </c>
      <c r="X19" s="157"/>
      <c r="Y19" s="157">
        <f t="shared" si="9"/>
        <v>0</v>
      </c>
      <c r="Z19" s="157"/>
      <c r="AA19" s="157">
        <f t="shared" si="10"/>
        <v>0</v>
      </c>
      <c r="AB19" s="169">
        <f t="shared" si="11"/>
        <v>0</v>
      </c>
      <c r="AC19" s="167"/>
      <c r="AD19" s="157"/>
      <c r="AE19" s="169"/>
      <c r="AF19" s="167">
        <v>1</v>
      </c>
      <c r="AG19" s="157">
        <f t="shared" si="12"/>
        <v>12</v>
      </c>
      <c r="AH19" s="157"/>
      <c r="AI19" s="157">
        <f t="shared" si="13"/>
        <v>0</v>
      </c>
      <c r="AJ19" s="157">
        <v>1</v>
      </c>
      <c r="AK19" s="157">
        <f t="shared" si="14"/>
        <v>3</v>
      </c>
      <c r="AL19" s="157"/>
      <c r="AM19" s="157">
        <f t="shared" si="15"/>
        <v>0</v>
      </c>
      <c r="AN19" s="157"/>
      <c r="AO19" s="157">
        <f t="shared" si="16"/>
        <v>0</v>
      </c>
      <c r="AP19" s="157"/>
      <c r="AQ19" s="157">
        <f t="shared" si="17"/>
        <v>0</v>
      </c>
      <c r="AR19" s="157"/>
      <c r="AS19" s="157">
        <f t="shared" si="18"/>
        <v>0</v>
      </c>
      <c r="AT19" s="157"/>
      <c r="AU19" s="157">
        <f t="shared" si="19"/>
        <v>0</v>
      </c>
      <c r="AV19" s="157"/>
      <c r="AW19" s="157">
        <f t="shared" si="20"/>
        <v>0</v>
      </c>
      <c r="AX19" s="158">
        <f t="shared" si="21"/>
        <v>3</v>
      </c>
      <c r="AY19" s="170">
        <f t="shared" si="22"/>
        <v>15</v>
      </c>
      <c r="AZ19" s="171">
        <f t="shared" si="23"/>
        <v>133</v>
      </c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</row>
    <row r="20" spans="1:84" s="102" customFormat="1" ht="18.75">
      <c r="A20" s="161">
        <v>16</v>
      </c>
      <c r="B20" s="162" t="s">
        <v>77</v>
      </c>
      <c r="C20" s="163">
        <v>19160</v>
      </c>
      <c r="D20" s="164" t="s">
        <v>44</v>
      </c>
      <c r="E20" s="165" t="s">
        <v>28</v>
      </c>
      <c r="F20" s="166" t="s">
        <v>44</v>
      </c>
      <c r="G20" s="167">
        <v>11</v>
      </c>
      <c r="H20" s="157">
        <f t="shared" si="0"/>
        <v>66</v>
      </c>
      <c r="I20" s="157"/>
      <c r="J20" s="157">
        <f t="shared" si="1"/>
        <v>0</v>
      </c>
      <c r="K20" s="157">
        <v>17</v>
      </c>
      <c r="L20" s="157">
        <f t="shared" si="2"/>
        <v>38</v>
      </c>
      <c r="M20" s="168"/>
      <c r="N20" s="157">
        <f t="shared" si="3"/>
        <v>0</v>
      </c>
      <c r="O20" s="168">
        <v>5</v>
      </c>
      <c r="P20" s="168">
        <v>10</v>
      </c>
      <c r="Q20" s="168">
        <v>2</v>
      </c>
      <c r="R20" s="168">
        <f t="shared" si="5"/>
        <v>6</v>
      </c>
      <c r="S20" s="169">
        <f t="shared" si="6"/>
        <v>120</v>
      </c>
      <c r="T20" s="167"/>
      <c r="U20" s="157">
        <f t="shared" si="7"/>
        <v>0</v>
      </c>
      <c r="V20" s="157"/>
      <c r="W20" s="157">
        <f t="shared" si="8"/>
        <v>0</v>
      </c>
      <c r="X20" s="157"/>
      <c r="Y20" s="157">
        <f t="shared" si="9"/>
        <v>0</v>
      </c>
      <c r="Z20" s="157"/>
      <c r="AA20" s="157">
        <f t="shared" si="10"/>
        <v>0</v>
      </c>
      <c r="AB20" s="169">
        <f t="shared" si="11"/>
        <v>0</v>
      </c>
      <c r="AC20" s="167"/>
      <c r="AD20" s="157"/>
      <c r="AE20" s="169"/>
      <c r="AF20" s="167">
        <v>1</v>
      </c>
      <c r="AG20" s="157">
        <f t="shared" si="12"/>
        <v>12</v>
      </c>
      <c r="AH20" s="157"/>
      <c r="AI20" s="157">
        <f t="shared" si="13"/>
        <v>0</v>
      </c>
      <c r="AJ20" s="157"/>
      <c r="AK20" s="157">
        <f t="shared" si="14"/>
        <v>0</v>
      </c>
      <c r="AL20" s="157"/>
      <c r="AM20" s="157">
        <f t="shared" si="15"/>
        <v>0</v>
      </c>
      <c r="AN20" s="157"/>
      <c r="AO20" s="157">
        <f t="shared" si="16"/>
        <v>0</v>
      </c>
      <c r="AP20" s="157"/>
      <c r="AQ20" s="157">
        <f t="shared" si="17"/>
        <v>0</v>
      </c>
      <c r="AR20" s="157"/>
      <c r="AS20" s="157">
        <f t="shared" si="18"/>
        <v>0</v>
      </c>
      <c r="AT20" s="157"/>
      <c r="AU20" s="157">
        <f t="shared" si="19"/>
        <v>0</v>
      </c>
      <c r="AV20" s="157"/>
      <c r="AW20" s="157">
        <f t="shared" si="20"/>
        <v>0</v>
      </c>
      <c r="AX20" s="158">
        <f t="shared" si="21"/>
        <v>0</v>
      </c>
      <c r="AY20" s="170">
        <f t="shared" si="22"/>
        <v>12</v>
      </c>
      <c r="AZ20" s="171">
        <f t="shared" si="23"/>
        <v>132</v>
      </c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</row>
    <row r="21" spans="1:84" s="102" customFormat="1" ht="18.75">
      <c r="A21" s="161">
        <v>17</v>
      </c>
      <c r="B21" s="172" t="s">
        <v>71</v>
      </c>
      <c r="C21" s="173">
        <v>23460</v>
      </c>
      <c r="D21" s="174" t="s">
        <v>44</v>
      </c>
      <c r="E21" s="175" t="s">
        <v>28</v>
      </c>
      <c r="F21" s="176" t="s">
        <v>44</v>
      </c>
      <c r="G21" s="134">
        <v>11</v>
      </c>
      <c r="H21" s="133">
        <f t="shared" si="0"/>
        <v>66</v>
      </c>
      <c r="I21" s="133"/>
      <c r="J21" s="133">
        <f t="shared" si="1"/>
        <v>0</v>
      </c>
      <c r="K21" s="133">
        <v>15</v>
      </c>
      <c r="L21" s="133">
        <f t="shared" si="2"/>
        <v>34</v>
      </c>
      <c r="M21" s="177"/>
      <c r="N21" s="133">
        <f t="shared" si="3"/>
        <v>0</v>
      </c>
      <c r="O21" s="177">
        <v>5</v>
      </c>
      <c r="P21" s="177">
        <f aca="true" t="shared" si="24" ref="P21:P52">O21*2</f>
        <v>10</v>
      </c>
      <c r="Q21" s="177">
        <v>2</v>
      </c>
      <c r="R21" s="177">
        <f t="shared" si="5"/>
        <v>6</v>
      </c>
      <c r="S21" s="178">
        <f t="shared" si="6"/>
        <v>116</v>
      </c>
      <c r="T21" s="134"/>
      <c r="U21" s="133">
        <f t="shared" si="7"/>
        <v>0</v>
      </c>
      <c r="V21" s="133"/>
      <c r="W21" s="133">
        <f t="shared" si="8"/>
        <v>0</v>
      </c>
      <c r="X21" s="133"/>
      <c r="Y21" s="133">
        <f t="shared" si="9"/>
        <v>0</v>
      </c>
      <c r="Z21" s="133"/>
      <c r="AA21" s="133">
        <f t="shared" si="10"/>
        <v>0</v>
      </c>
      <c r="AB21" s="178">
        <f t="shared" si="11"/>
        <v>0</v>
      </c>
      <c r="AC21" s="134"/>
      <c r="AD21" s="133"/>
      <c r="AE21" s="178"/>
      <c r="AF21" s="134">
        <v>1</v>
      </c>
      <c r="AG21" s="133">
        <f t="shared" si="12"/>
        <v>12</v>
      </c>
      <c r="AH21" s="133"/>
      <c r="AI21" s="133">
        <f t="shared" si="13"/>
        <v>0</v>
      </c>
      <c r="AJ21" s="133">
        <v>1</v>
      </c>
      <c r="AK21" s="133">
        <f t="shared" si="14"/>
        <v>3</v>
      </c>
      <c r="AL21" s="133"/>
      <c r="AM21" s="133">
        <f t="shared" si="15"/>
        <v>0</v>
      </c>
      <c r="AN21" s="133"/>
      <c r="AO21" s="133">
        <f t="shared" si="16"/>
        <v>0</v>
      </c>
      <c r="AP21" s="133"/>
      <c r="AQ21" s="133">
        <f t="shared" si="17"/>
        <v>0</v>
      </c>
      <c r="AR21" s="133"/>
      <c r="AS21" s="133">
        <f t="shared" si="18"/>
        <v>0</v>
      </c>
      <c r="AT21" s="133"/>
      <c r="AU21" s="133">
        <f t="shared" si="19"/>
        <v>0</v>
      </c>
      <c r="AV21" s="133"/>
      <c r="AW21" s="133">
        <f t="shared" si="20"/>
        <v>0</v>
      </c>
      <c r="AX21" s="136">
        <f t="shared" si="21"/>
        <v>3</v>
      </c>
      <c r="AY21" s="179">
        <f t="shared" si="22"/>
        <v>15</v>
      </c>
      <c r="AZ21" s="135">
        <f t="shared" si="23"/>
        <v>131</v>
      </c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</row>
    <row r="22" spans="1:84" s="102" customFormat="1" ht="18.75">
      <c r="A22" s="161">
        <v>18</v>
      </c>
      <c r="B22" s="162" t="s">
        <v>100</v>
      </c>
      <c r="C22" s="163">
        <v>25001</v>
      </c>
      <c r="D22" s="164" t="s">
        <v>86</v>
      </c>
      <c r="E22" s="165" t="s">
        <v>28</v>
      </c>
      <c r="F22" s="166" t="s">
        <v>44</v>
      </c>
      <c r="G22" s="167">
        <v>11</v>
      </c>
      <c r="H22" s="157">
        <f t="shared" si="0"/>
        <v>66</v>
      </c>
      <c r="I22" s="157"/>
      <c r="J22" s="157">
        <f t="shared" si="1"/>
        <v>0</v>
      </c>
      <c r="K22" s="157">
        <v>12</v>
      </c>
      <c r="L22" s="157">
        <f t="shared" si="2"/>
        <v>28</v>
      </c>
      <c r="M22" s="168"/>
      <c r="N22" s="157">
        <f t="shared" si="3"/>
        <v>0</v>
      </c>
      <c r="O22" s="168">
        <v>5</v>
      </c>
      <c r="P22" s="168">
        <f t="shared" si="24"/>
        <v>10</v>
      </c>
      <c r="Q22" s="168">
        <v>2</v>
      </c>
      <c r="R22" s="168">
        <f t="shared" si="5"/>
        <v>6</v>
      </c>
      <c r="S22" s="169">
        <f t="shared" si="6"/>
        <v>110</v>
      </c>
      <c r="T22" s="167"/>
      <c r="U22" s="157">
        <f t="shared" si="7"/>
        <v>0</v>
      </c>
      <c r="V22" s="157"/>
      <c r="W22" s="157">
        <f t="shared" si="8"/>
        <v>0</v>
      </c>
      <c r="X22" s="157"/>
      <c r="Y22" s="157">
        <f t="shared" si="9"/>
        <v>0</v>
      </c>
      <c r="Z22" s="157"/>
      <c r="AA22" s="157">
        <f t="shared" si="10"/>
        <v>0</v>
      </c>
      <c r="AB22" s="169">
        <f t="shared" si="11"/>
        <v>0</v>
      </c>
      <c r="AC22" s="167"/>
      <c r="AD22" s="157"/>
      <c r="AE22" s="169"/>
      <c r="AF22" s="167">
        <v>1</v>
      </c>
      <c r="AG22" s="157">
        <f t="shared" si="12"/>
        <v>12</v>
      </c>
      <c r="AH22" s="157"/>
      <c r="AI22" s="157">
        <f t="shared" si="13"/>
        <v>0</v>
      </c>
      <c r="AJ22" s="157">
        <v>1</v>
      </c>
      <c r="AK22" s="157">
        <f t="shared" si="14"/>
        <v>3</v>
      </c>
      <c r="AL22" s="157"/>
      <c r="AM22" s="157">
        <f t="shared" si="15"/>
        <v>0</v>
      </c>
      <c r="AN22" s="157">
        <v>1</v>
      </c>
      <c r="AO22" s="157">
        <f t="shared" si="16"/>
        <v>5</v>
      </c>
      <c r="AP22" s="157"/>
      <c r="AQ22" s="157">
        <f t="shared" si="17"/>
        <v>0</v>
      </c>
      <c r="AR22" s="157">
        <v>1</v>
      </c>
      <c r="AS22" s="157">
        <f t="shared" si="18"/>
        <v>1</v>
      </c>
      <c r="AT22" s="157"/>
      <c r="AU22" s="157">
        <f t="shared" si="19"/>
        <v>0</v>
      </c>
      <c r="AV22" s="157"/>
      <c r="AW22" s="157">
        <f t="shared" si="20"/>
        <v>0</v>
      </c>
      <c r="AX22" s="158">
        <f t="shared" si="21"/>
        <v>9</v>
      </c>
      <c r="AY22" s="170">
        <f t="shared" si="22"/>
        <v>21</v>
      </c>
      <c r="AZ22" s="171">
        <f t="shared" si="23"/>
        <v>131</v>
      </c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</row>
    <row r="23" spans="1:84" s="102" customFormat="1" ht="18.75">
      <c r="A23" s="161">
        <v>19</v>
      </c>
      <c r="B23" s="162" t="s">
        <v>97</v>
      </c>
      <c r="C23" s="163">
        <v>23238</v>
      </c>
      <c r="D23" s="164" t="s">
        <v>44</v>
      </c>
      <c r="E23" s="165" t="s">
        <v>28</v>
      </c>
      <c r="F23" s="166" t="s">
        <v>44</v>
      </c>
      <c r="G23" s="167">
        <v>11</v>
      </c>
      <c r="H23" s="157">
        <f t="shared" si="0"/>
        <v>66</v>
      </c>
      <c r="I23" s="157"/>
      <c r="J23" s="157">
        <f t="shared" si="1"/>
        <v>0</v>
      </c>
      <c r="K23" s="157">
        <v>16</v>
      </c>
      <c r="L23" s="157">
        <f t="shared" si="2"/>
        <v>36</v>
      </c>
      <c r="M23" s="168"/>
      <c r="N23" s="157">
        <f t="shared" si="3"/>
        <v>0</v>
      </c>
      <c r="O23" s="168">
        <v>5</v>
      </c>
      <c r="P23" s="168">
        <f t="shared" si="24"/>
        <v>10</v>
      </c>
      <c r="Q23" s="168">
        <v>2</v>
      </c>
      <c r="R23" s="168">
        <f t="shared" si="5"/>
        <v>6</v>
      </c>
      <c r="S23" s="169">
        <f t="shared" si="6"/>
        <v>118</v>
      </c>
      <c r="T23" s="167"/>
      <c r="U23" s="157">
        <f t="shared" si="7"/>
        <v>0</v>
      </c>
      <c r="V23" s="157"/>
      <c r="W23" s="157">
        <f t="shared" si="8"/>
        <v>0</v>
      </c>
      <c r="X23" s="157"/>
      <c r="Y23" s="157">
        <f t="shared" si="9"/>
        <v>0</v>
      </c>
      <c r="Z23" s="157"/>
      <c r="AA23" s="157">
        <f t="shared" si="10"/>
        <v>0</v>
      </c>
      <c r="AB23" s="169">
        <f t="shared" si="11"/>
        <v>0</v>
      </c>
      <c r="AC23" s="167"/>
      <c r="AD23" s="157"/>
      <c r="AE23" s="169" t="s">
        <v>120</v>
      </c>
      <c r="AF23" s="167">
        <v>1</v>
      </c>
      <c r="AG23" s="157">
        <f t="shared" si="12"/>
        <v>12</v>
      </c>
      <c r="AH23" s="157"/>
      <c r="AI23" s="157">
        <f t="shared" si="13"/>
        <v>0</v>
      </c>
      <c r="AJ23" s="157"/>
      <c r="AK23" s="157">
        <f t="shared" si="14"/>
        <v>0</v>
      </c>
      <c r="AL23" s="157"/>
      <c r="AM23" s="157">
        <f t="shared" si="15"/>
        <v>0</v>
      </c>
      <c r="AN23" s="157"/>
      <c r="AO23" s="157">
        <f t="shared" si="16"/>
        <v>0</v>
      </c>
      <c r="AP23" s="157"/>
      <c r="AQ23" s="157">
        <f t="shared" si="17"/>
        <v>0</v>
      </c>
      <c r="AR23" s="157"/>
      <c r="AS23" s="157">
        <f t="shared" si="18"/>
        <v>0</v>
      </c>
      <c r="AT23" s="157"/>
      <c r="AU23" s="157">
        <f t="shared" si="19"/>
        <v>0</v>
      </c>
      <c r="AV23" s="157"/>
      <c r="AW23" s="157">
        <f t="shared" si="20"/>
        <v>0</v>
      </c>
      <c r="AX23" s="158">
        <f t="shared" si="21"/>
        <v>0</v>
      </c>
      <c r="AY23" s="170">
        <f t="shared" si="22"/>
        <v>12</v>
      </c>
      <c r="AZ23" s="171">
        <f t="shared" si="23"/>
        <v>130</v>
      </c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</row>
    <row r="24" spans="1:84" s="102" customFormat="1" ht="18.75">
      <c r="A24" s="161">
        <v>20</v>
      </c>
      <c r="B24" s="162" t="s">
        <v>72</v>
      </c>
      <c r="C24" s="163">
        <v>24028</v>
      </c>
      <c r="D24" s="164" t="s">
        <v>44</v>
      </c>
      <c r="E24" s="165" t="s">
        <v>28</v>
      </c>
      <c r="F24" s="166" t="s">
        <v>44</v>
      </c>
      <c r="G24" s="167">
        <v>11</v>
      </c>
      <c r="H24" s="157">
        <f t="shared" si="0"/>
        <v>66</v>
      </c>
      <c r="I24" s="157"/>
      <c r="J24" s="157">
        <f t="shared" si="1"/>
        <v>0</v>
      </c>
      <c r="K24" s="157">
        <v>16</v>
      </c>
      <c r="L24" s="157">
        <f t="shared" si="2"/>
        <v>36</v>
      </c>
      <c r="M24" s="168"/>
      <c r="N24" s="157">
        <f t="shared" si="3"/>
        <v>0</v>
      </c>
      <c r="O24" s="168">
        <v>5</v>
      </c>
      <c r="P24" s="168">
        <f t="shared" si="24"/>
        <v>10</v>
      </c>
      <c r="Q24" s="168">
        <v>2</v>
      </c>
      <c r="R24" s="168">
        <f t="shared" si="5"/>
        <v>6</v>
      </c>
      <c r="S24" s="169">
        <f t="shared" si="6"/>
        <v>118</v>
      </c>
      <c r="T24" s="167"/>
      <c r="U24" s="157">
        <f t="shared" si="7"/>
        <v>0</v>
      </c>
      <c r="V24" s="157"/>
      <c r="W24" s="157">
        <f t="shared" si="8"/>
        <v>0</v>
      </c>
      <c r="X24" s="157"/>
      <c r="Y24" s="157">
        <f t="shared" si="9"/>
        <v>0</v>
      </c>
      <c r="Z24" s="157"/>
      <c r="AA24" s="157">
        <f t="shared" si="10"/>
        <v>0</v>
      </c>
      <c r="AB24" s="169">
        <f t="shared" si="11"/>
        <v>0</v>
      </c>
      <c r="AC24" s="167"/>
      <c r="AD24" s="157"/>
      <c r="AE24" s="169"/>
      <c r="AF24" s="167">
        <v>1</v>
      </c>
      <c r="AG24" s="157">
        <f t="shared" si="12"/>
        <v>12</v>
      </c>
      <c r="AH24" s="157"/>
      <c r="AI24" s="157">
        <f t="shared" si="13"/>
        <v>0</v>
      </c>
      <c r="AJ24" s="157"/>
      <c r="AK24" s="157">
        <f t="shared" si="14"/>
        <v>0</v>
      </c>
      <c r="AL24" s="157"/>
      <c r="AM24" s="157">
        <f t="shared" si="15"/>
        <v>0</v>
      </c>
      <c r="AN24" s="157"/>
      <c r="AO24" s="157">
        <f t="shared" si="16"/>
        <v>0</v>
      </c>
      <c r="AP24" s="157"/>
      <c r="AQ24" s="157">
        <f t="shared" si="17"/>
        <v>0</v>
      </c>
      <c r="AR24" s="157"/>
      <c r="AS24" s="157">
        <f t="shared" si="18"/>
        <v>0</v>
      </c>
      <c r="AT24" s="157"/>
      <c r="AU24" s="157">
        <f t="shared" si="19"/>
        <v>0</v>
      </c>
      <c r="AV24" s="157"/>
      <c r="AW24" s="157">
        <f t="shared" si="20"/>
        <v>0</v>
      </c>
      <c r="AX24" s="158">
        <f t="shared" si="21"/>
        <v>0</v>
      </c>
      <c r="AY24" s="170">
        <f t="shared" si="22"/>
        <v>12</v>
      </c>
      <c r="AZ24" s="171">
        <f t="shared" si="23"/>
        <v>130</v>
      </c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</row>
    <row r="25" spans="1:84" s="102" customFormat="1" ht="18.75">
      <c r="A25" s="161">
        <v>21</v>
      </c>
      <c r="B25" s="162" t="s">
        <v>377</v>
      </c>
      <c r="C25" s="163">
        <v>20340</v>
      </c>
      <c r="D25" s="164" t="s">
        <v>40</v>
      </c>
      <c r="E25" s="165" t="s">
        <v>28</v>
      </c>
      <c r="F25" s="166" t="s">
        <v>44</v>
      </c>
      <c r="G25" s="167">
        <v>11</v>
      </c>
      <c r="H25" s="157">
        <f t="shared" si="0"/>
        <v>66</v>
      </c>
      <c r="I25" s="157"/>
      <c r="J25" s="157">
        <f t="shared" si="1"/>
        <v>0</v>
      </c>
      <c r="K25" s="157">
        <v>11</v>
      </c>
      <c r="L25" s="157">
        <f t="shared" si="2"/>
        <v>26</v>
      </c>
      <c r="M25" s="168"/>
      <c r="N25" s="157">
        <f t="shared" si="3"/>
        <v>0</v>
      </c>
      <c r="O25" s="168">
        <v>5</v>
      </c>
      <c r="P25" s="168">
        <f t="shared" si="24"/>
        <v>10</v>
      </c>
      <c r="Q25" s="168">
        <v>2</v>
      </c>
      <c r="R25" s="168">
        <f t="shared" si="5"/>
        <v>6</v>
      </c>
      <c r="S25" s="169">
        <f t="shared" si="6"/>
        <v>108</v>
      </c>
      <c r="T25" s="167"/>
      <c r="U25" s="157">
        <f t="shared" si="7"/>
        <v>0</v>
      </c>
      <c r="V25" s="157"/>
      <c r="W25" s="157">
        <f t="shared" si="8"/>
        <v>0</v>
      </c>
      <c r="X25" s="157">
        <v>1</v>
      </c>
      <c r="Y25" s="157">
        <f t="shared" si="9"/>
        <v>3</v>
      </c>
      <c r="Z25" s="157"/>
      <c r="AA25" s="157">
        <f t="shared" si="10"/>
        <v>0</v>
      </c>
      <c r="AB25" s="169">
        <f t="shared" si="11"/>
        <v>3</v>
      </c>
      <c r="AC25" s="167"/>
      <c r="AD25" s="157"/>
      <c r="AE25" s="169"/>
      <c r="AF25" s="167">
        <v>1</v>
      </c>
      <c r="AG25" s="157">
        <f t="shared" si="12"/>
        <v>12</v>
      </c>
      <c r="AH25" s="157"/>
      <c r="AI25" s="157">
        <f t="shared" si="13"/>
        <v>0</v>
      </c>
      <c r="AJ25" s="157"/>
      <c r="AK25" s="157">
        <f t="shared" si="14"/>
        <v>0</v>
      </c>
      <c r="AL25" s="157">
        <v>1</v>
      </c>
      <c r="AM25" s="157">
        <f t="shared" si="15"/>
        <v>1</v>
      </c>
      <c r="AN25" s="157">
        <v>1</v>
      </c>
      <c r="AO25" s="157">
        <f t="shared" si="16"/>
        <v>5</v>
      </c>
      <c r="AP25" s="157"/>
      <c r="AQ25" s="157">
        <f t="shared" si="17"/>
        <v>0</v>
      </c>
      <c r="AR25" s="157"/>
      <c r="AS25" s="157">
        <f t="shared" si="18"/>
        <v>0</v>
      </c>
      <c r="AT25" s="157"/>
      <c r="AU25" s="157">
        <f t="shared" si="19"/>
        <v>0</v>
      </c>
      <c r="AV25" s="157"/>
      <c r="AW25" s="157">
        <f t="shared" si="20"/>
        <v>0</v>
      </c>
      <c r="AX25" s="158">
        <f t="shared" si="21"/>
        <v>6</v>
      </c>
      <c r="AY25" s="170">
        <f t="shared" si="22"/>
        <v>18</v>
      </c>
      <c r="AZ25" s="171">
        <f t="shared" si="23"/>
        <v>129</v>
      </c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</row>
    <row r="26" spans="1:84" s="102" customFormat="1" ht="18.75">
      <c r="A26" s="161">
        <v>22</v>
      </c>
      <c r="B26" s="162" t="s">
        <v>73</v>
      </c>
      <c r="C26" s="163">
        <v>23397</v>
      </c>
      <c r="D26" s="164" t="s">
        <v>44</v>
      </c>
      <c r="E26" s="165" t="s">
        <v>28</v>
      </c>
      <c r="F26" s="166" t="s">
        <v>44</v>
      </c>
      <c r="G26" s="167">
        <v>11</v>
      </c>
      <c r="H26" s="157">
        <f t="shared" si="0"/>
        <v>66</v>
      </c>
      <c r="I26" s="157"/>
      <c r="J26" s="157">
        <f t="shared" si="1"/>
        <v>0</v>
      </c>
      <c r="K26" s="157">
        <v>14</v>
      </c>
      <c r="L26" s="157">
        <f t="shared" si="2"/>
        <v>32</v>
      </c>
      <c r="M26" s="168"/>
      <c r="N26" s="157">
        <f t="shared" si="3"/>
        <v>0</v>
      </c>
      <c r="O26" s="168">
        <v>5</v>
      </c>
      <c r="P26" s="168">
        <f t="shared" si="24"/>
        <v>10</v>
      </c>
      <c r="Q26" s="168">
        <v>2</v>
      </c>
      <c r="R26" s="168">
        <f t="shared" si="5"/>
        <v>6</v>
      </c>
      <c r="S26" s="169">
        <f t="shared" si="6"/>
        <v>114</v>
      </c>
      <c r="T26" s="167"/>
      <c r="U26" s="157">
        <f t="shared" si="7"/>
        <v>0</v>
      </c>
      <c r="V26" s="157"/>
      <c r="W26" s="157">
        <f t="shared" si="8"/>
        <v>0</v>
      </c>
      <c r="X26" s="157"/>
      <c r="Y26" s="157">
        <f t="shared" si="9"/>
        <v>0</v>
      </c>
      <c r="Z26" s="157"/>
      <c r="AA26" s="157">
        <f t="shared" si="10"/>
        <v>0</v>
      </c>
      <c r="AB26" s="169">
        <f t="shared" si="11"/>
        <v>0</v>
      </c>
      <c r="AC26" s="167"/>
      <c r="AD26" s="157"/>
      <c r="AE26" s="169"/>
      <c r="AF26" s="167">
        <v>1</v>
      </c>
      <c r="AG26" s="157">
        <f t="shared" si="12"/>
        <v>12</v>
      </c>
      <c r="AH26" s="157"/>
      <c r="AI26" s="157">
        <f t="shared" si="13"/>
        <v>0</v>
      </c>
      <c r="AJ26" s="157">
        <v>1</v>
      </c>
      <c r="AK26" s="157">
        <f t="shared" si="14"/>
        <v>3</v>
      </c>
      <c r="AL26" s="157"/>
      <c r="AM26" s="157">
        <f t="shared" si="15"/>
        <v>0</v>
      </c>
      <c r="AN26" s="157"/>
      <c r="AO26" s="157">
        <f t="shared" si="16"/>
        <v>0</v>
      </c>
      <c r="AP26" s="157"/>
      <c r="AQ26" s="157">
        <f t="shared" si="17"/>
        <v>0</v>
      </c>
      <c r="AR26" s="157"/>
      <c r="AS26" s="157">
        <f t="shared" si="18"/>
        <v>0</v>
      </c>
      <c r="AT26" s="157"/>
      <c r="AU26" s="157">
        <f t="shared" si="19"/>
        <v>0</v>
      </c>
      <c r="AV26" s="157"/>
      <c r="AW26" s="157">
        <f t="shared" si="20"/>
        <v>0</v>
      </c>
      <c r="AX26" s="158">
        <f t="shared" si="21"/>
        <v>3</v>
      </c>
      <c r="AY26" s="170">
        <f t="shared" si="22"/>
        <v>15</v>
      </c>
      <c r="AZ26" s="171">
        <f t="shared" si="23"/>
        <v>129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</row>
    <row r="27" spans="1:84" s="102" customFormat="1" ht="18.75">
      <c r="A27" s="161">
        <v>23</v>
      </c>
      <c r="B27" s="172" t="s">
        <v>82</v>
      </c>
      <c r="C27" s="173">
        <v>22317</v>
      </c>
      <c r="D27" s="174" t="s">
        <v>44</v>
      </c>
      <c r="E27" s="175" t="s">
        <v>28</v>
      </c>
      <c r="F27" s="176" t="s">
        <v>44</v>
      </c>
      <c r="G27" s="134">
        <v>11</v>
      </c>
      <c r="H27" s="133">
        <f t="shared" si="0"/>
        <v>66</v>
      </c>
      <c r="I27" s="133"/>
      <c r="J27" s="133">
        <f t="shared" si="1"/>
        <v>0</v>
      </c>
      <c r="K27" s="133">
        <v>15</v>
      </c>
      <c r="L27" s="133">
        <f t="shared" si="2"/>
        <v>34</v>
      </c>
      <c r="M27" s="177"/>
      <c r="N27" s="133">
        <f t="shared" si="3"/>
        <v>0</v>
      </c>
      <c r="O27" s="177">
        <v>5</v>
      </c>
      <c r="P27" s="177">
        <f t="shared" si="24"/>
        <v>10</v>
      </c>
      <c r="Q27" s="177">
        <v>2</v>
      </c>
      <c r="R27" s="177">
        <f t="shared" si="5"/>
        <v>6</v>
      </c>
      <c r="S27" s="178">
        <f t="shared" si="6"/>
        <v>116</v>
      </c>
      <c r="T27" s="134"/>
      <c r="U27" s="133">
        <f t="shared" si="7"/>
        <v>0</v>
      </c>
      <c r="V27" s="133"/>
      <c r="W27" s="133">
        <f t="shared" si="8"/>
        <v>0</v>
      </c>
      <c r="X27" s="133"/>
      <c r="Y27" s="133">
        <f t="shared" si="9"/>
        <v>0</v>
      </c>
      <c r="Z27" s="133"/>
      <c r="AA27" s="133">
        <f t="shared" si="10"/>
        <v>0</v>
      </c>
      <c r="AB27" s="178">
        <f t="shared" si="11"/>
        <v>0</v>
      </c>
      <c r="AC27" s="134"/>
      <c r="AD27" s="133"/>
      <c r="AE27" s="178" t="s">
        <v>120</v>
      </c>
      <c r="AF27" s="134">
        <v>1</v>
      </c>
      <c r="AG27" s="133">
        <f t="shared" si="12"/>
        <v>12</v>
      </c>
      <c r="AH27" s="133"/>
      <c r="AI27" s="133">
        <f t="shared" si="13"/>
        <v>0</v>
      </c>
      <c r="AJ27" s="133"/>
      <c r="AK27" s="133">
        <f t="shared" si="14"/>
        <v>0</v>
      </c>
      <c r="AL27" s="133"/>
      <c r="AM27" s="133">
        <f t="shared" si="15"/>
        <v>0</v>
      </c>
      <c r="AN27" s="133"/>
      <c r="AO27" s="133">
        <f t="shared" si="16"/>
        <v>0</v>
      </c>
      <c r="AP27" s="133"/>
      <c r="AQ27" s="133">
        <f t="shared" si="17"/>
        <v>0</v>
      </c>
      <c r="AR27" s="133"/>
      <c r="AS27" s="133">
        <f t="shared" si="18"/>
        <v>0</v>
      </c>
      <c r="AT27" s="133"/>
      <c r="AU27" s="157">
        <f t="shared" si="19"/>
        <v>0</v>
      </c>
      <c r="AV27" s="133"/>
      <c r="AW27" s="157">
        <f t="shared" si="20"/>
        <v>0</v>
      </c>
      <c r="AX27" s="158">
        <f t="shared" si="21"/>
        <v>0</v>
      </c>
      <c r="AY27" s="179">
        <f t="shared" si="22"/>
        <v>12</v>
      </c>
      <c r="AZ27" s="135">
        <f t="shared" si="23"/>
        <v>128</v>
      </c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</row>
    <row r="28" spans="1:84" s="102" customFormat="1" ht="18.75">
      <c r="A28" s="161">
        <v>24</v>
      </c>
      <c r="B28" s="162" t="s">
        <v>105</v>
      </c>
      <c r="C28" s="163">
        <v>23698</v>
      </c>
      <c r="D28" s="164" t="s">
        <v>44</v>
      </c>
      <c r="E28" s="165" t="s">
        <v>28</v>
      </c>
      <c r="F28" s="166" t="s">
        <v>44</v>
      </c>
      <c r="G28" s="167">
        <v>11</v>
      </c>
      <c r="H28" s="157">
        <f t="shared" si="0"/>
        <v>66</v>
      </c>
      <c r="I28" s="157"/>
      <c r="J28" s="157">
        <f t="shared" si="1"/>
        <v>0</v>
      </c>
      <c r="K28" s="157">
        <v>15</v>
      </c>
      <c r="L28" s="157">
        <f t="shared" si="2"/>
        <v>34</v>
      </c>
      <c r="M28" s="168"/>
      <c r="N28" s="157">
        <f t="shared" si="3"/>
        <v>0</v>
      </c>
      <c r="O28" s="168">
        <v>5</v>
      </c>
      <c r="P28" s="168">
        <f t="shared" si="24"/>
        <v>10</v>
      </c>
      <c r="Q28" s="168">
        <v>2</v>
      </c>
      <c r="R28" s="168">
        <f t="shared" si="5"/>
        <v>6</v>
      </c>
      <c r="S28" s="169">
        <f t="shared" si="6"/>
        <v>116</v>
      </c>
      <c r="T28" s="167"/>
      <c r="U28" s="157">
        <f t="shared" si="7"/>
        <v>0</v>
      </c>
      <c r="V28" s="157"/>
      <c r="W28" s="157">
        <f t="shared" si="8"/>
        <v>0</v>
      </c>
      <c r="X28" s="157"/>
      <c r="Y28" s="157">
        <f t="shared" si="9"/>
        <v>0</v>
      </c>
      <c r="Z28" s="157"/>
      <c r="AA28" s="157">
        <f t="shared" si="10"/>
        <v>0</v>
      </c>
      <c r="AB28" s="169">
        <f t="shared" si="11"/>
        <v>0</v>
      </c>
      <c r="AC28" s="167"/>
      <c r="AD28" s="157"/>
      <c r="AE28" s="169"/>
      <c r="AF28" s="167">
        <v>1</v>
      </c>
      <c r="AG28" s="157">
        <f t="shared" si="12"/>
        <v>12</v>
      </c>
      <c r="AH28" s="157"/>
      <c r="AI28" s="157">
        <f t="shared" si="13"/>
        <v>0</v>
      </c>
      <c r="AJ28" s="157"/>
      <c r="AK28" s="157">
        <f t="shared" si="14"/>
        <v>0</v>
      </c>
      <c r="AL28" s="157"/>
      <c r="AM28" s="157">
        <f t="shared" si="15"/>
        <v>0</v>
      </c>
      <c r="AN28" s="157"/>
      <c r="AO28" s="157">
        <f t="shared" si="16"/>
        <v>0</v>
      </c>
      <c r="AP28" s="157"/>
      <c r="AQ28" s="157">
        <f t="shared" si="17"/>
        <v>0</v>
      </c>
      <c r="AR28" s="157"/>
      <c r="AS28" s="157">
        <f t="shared" si="18"/>
        <v>0</v>
      </c>
      <c r="AT28" s="157"/>
      <c r="AU28" s="157">
        <f t="shared" si="19"/>
        <v>0</v>
      </c>
      <c r="AV28" s="157"/>
      <c r="AW28" s="157">
        <f t="shared" si="20"/>
        <v>0</v>
      </c>
      <c r="AX28" s="158">
        <f t="shared" si="21"/>
        <v>0</v>
      </c>
      <c r="AY28" s="170">
        <f t="shared" si="22"/>
        <v>12</v>
      </c>
      <c r="AZ28" s="171">
        <f t="shared" si="23"/>
        <v>128</v>
      </c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</row>
    <row r="29" spans="1:84" s="102" customFormat="1" ht="18.75">
      <c r="A29" s="161">
        <v>25</v>
      </c>
      <c r="B29" s="162" t="s">
        <v>76</v>
      </c>
      <c r="C29" s="163">
        <v>25082</v>
      </c>
      <c r="D29" s="164" t="s">
        <v>44</v>
      </c>
      <c r="E29" s="165" t="s">
        <v>28</v>
      </c>
      <c r="F29" s="166" t="s">
        <v>44</v>
      </c>
      <c r="G29" s="167">
        <v>11</v>
      </c>
      <c r="H29" s="157">
        <f t="shared" si="0"/>
        <v>66</v>
      </c>
      <c r="I29" s="157"/>
      <c r="J29" s="157">
        <f t="shared" si="1"/>
        <v>0</v>
      </c>
      <c r="K29" s="157">
        <v>12</v>
      </c>
      <c r="L29" s="157">
        <f t="shared" si="2"/>
        <v>28</v>
      </c>
      <c r="M29" s="168"/>
      <c r="N29" s="157">
        <f t="shared" si="3"/>
        <v>0</v>
      </c>
      <c r="O29" s="168">
        <v>5</v>
      </c>
      <c r="P29" s="168">
        <f t="shared" si="24"/>
        <v>10</v>
      </c>
      <c r="Q29" s="168">
        <v>2</v>
      </c>
      <c r="R29" s="168">
        <f t="shared" si="5"/>
        <v>6</v>
      </c>
      <c r="S29" s="169">
        <f t="shared" si="6"/>
        <v>110</v>
      </c>
      <c r="T29" s="167"/>
      <c r="U29" s="157">
        <f t="shared" si="7"/>
        <v>0</v>
      </c>
      <c r="V29" s="157"/>
      <c r="W29" s="157">
        <f t="shared" si="8"/>
        <v>0</v>
      </c>
      <c r="X29" s="157">
        <v>2</v>
      </c>
      <c r="Y29" s="157">
        <f t="shared" si="9"/>
        <v>6</v>
      </c>
      <c r="Z29" s="157"/>
      <c r="AA29" s="157">
        <f t="shared" si="10"/>
        <v>0</v>
      </c>
      <c r="AB29" s="169">
        <f t="shared" si="11"/>
        <v>6</v>
      </c>
      <c r="AC29" s="167"/>
      <c r="AD29" s="157"/>
      <c r="AE29" s="169"/>
      <c r="AF29" s="167">
        <v>1</v>
      </c>
      <c r="AG29" s="157">
        <f t="shared" si="12"/>
        <v>12</v>
      </c>
      <c r="AH29" s="157"/>
      <c r="AI29" s="157">
        <f t="shared" si="13"/>
        <v>0</v>
      </c>
      <c r="AJ29" s="157"/>
      <c r="AK29" s="157">
        <f t="shared" si="14"/>
        <v>0</v>
      </c>
      <c r="AL29" s="157"/>
      <c r="AM29" s="157">
        <f t="shared" si="15"/>
        <v>0</v>
      </c>
      <c r="AN29" s="157"/>
      <c r="AO29" s="157">
        <f t="shared" si="16"/>
        <v>0</v>
      </c>
      <c r="AP29" s="157"/>
      <c r="AQ29" s="157">
        <f t="shared" si="17"/>
        <v>0</v>
      </c>
      <c r="AR29" s="157"/>
      <c r="AS29" s="157">
        <f t="shared" si="18"/>
        <v>0</v>
      </c>
      <c r="AT29" s="157"/>
      <c r="AU29" s="157">
        <f t="shared" si="19"/>
        <v>0</v>
      </c>
      <c r="AV29" s="157"/>
      <c r="AW29" s="157">
        <f t="shared" si="20"/>
        <v>0</v>
      </c>
      <c r="AX29" s="158">
        <f t="shared" si="21"/>
        <v>0</v>
      </c>
      <c r="AY29" s="170">
        <f t="shared" si="22"/>
        <v>12</v>
      </c>
      <c r="AZ29" s="171">
        <f t="shared" si="23"/>
        <v>128</v>
      </c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</row>
    <row r="30" spans="1:84" s="102" customFormat="1" ht="18.75">
      <c r="A30" s="161">
        <v>26</v>
      </c>
      <c r="B30" s="162" t="s">
        <v>74</v>
      </c>
      <c r="C30" s="163">
        <v>20499</v>
      </c>
      <c r="D30" s="164" t="s">
        <v>44</v>
      </c>
      <c r="E30" s="165" t="s">
        <v>28</v>
      </c>
      <c r="F30" s="166" t="s">
        <v>44</v>
      </c>
      <c r="G30" s="167">
        <v>11</v>
      </c>
      <c r="H30" s="157">
        <f t="shared" si="0"/>
        <v>66</v>
      </c>
      <c r="I30" s="157"/>
      <c r="J30" s="157">
        <f t="shared" si="1"/>
        <v>0</v>
      </c>
      <c r="K30" s="157">
        <v>14</v>
      </c>
      <c r="L30" s="157">
        <f t="shared" si="2"/>
        <v>32</v>
      </c>
      <c r="M30" s="168"/>
      <c r="N30" s="157">
        <f t="shared" si="3"/>
        <v>0</v>
      </c>
      <c r="O30" s="168">
        <v>5</v>
      </c>
      <c r="P30" s="168">
        <f t="shared" si="24"/>
        <v>10</v>
      </c>
      <c r="Q30" s="168">
        <v>2</v>
      </c>
      <c r="R30" s="168">
        <f t="shared" si="5"/>
        <v>6</v>
      </c>
      <c r="S30" s="169">
        <f t="shared" si="6"/>
        <v>114</v>
      </c>
      <c r="T30" s="167"/>
      <c r="U30" s="157">
        <f t="shared" si="7"/>
        <v>0</v>
      </c>
      <c r="V30" s="157"/>
      <c r="W30" s="157">
        <f t="shared" si="8"/>
        <v>0</v>
      </c>
      <c r="X30" s="157"/>
      <c r="Y30" s="157">
        <f t="shared" si="9"/>
        <v>0</v>
      </c>
      <c r="Z30" s="157"/>
      <c r="AA30" s="157">
        <f t="shared" si="10"/>
        <v>0</v>
      </c>
      <c r="AB30" s="169">
        <f t="shared" si="11"/>
        <v>0</v>
      </c>
      <c r="AC30" s="167"/>
      <c r="AD30" s="157"/>
      <c r="AE30" s="169"/>
      <c r="AF30" s="167">
        <v>1</v>
      </c>
      <c r="AG30" s="157">
        <f t="shared" si="12"/>
        <v>12</v>
      </c>
      <c r="AH30" s="157"/>
      <c r="AI30" s="157">
        <f t="shared" si="13"/>
        <v>0</v>
      </c>
      <c r="AJ30" s="157"/>
      <c r="AK30" s="157">
        <f t="shared" si="14"/>
        <v>0</v>
      </c>
      <c r="AL30" s="157"/>
      <c r="AM30" s="157">
        <f t="shared" si="15"/>
        <v>0</v>
      </c>
      <c r="AN30" s="157"/>
      <c r="AO30" s="157">
        <f t="shared" si="16"/>
        <v>0</v>
      </c>
      <c r="AP30" s="157"/>
      <c r="AQ30" s="157">
        <f t="shared" si="17"/>
        <v>0</v>
      </c>
      <c r="AR30" s="157">
        <v>1</v>
      </c>
      <c r="AS30" s="157">
        <f t="shared" si="18"/>
        <v>1</v>
      </c>
      <c r="AT30" s="157"/>
      <c r="AU30" s="157">
        <f t="shared" si="19"/>
        <v>0</v>
      </c>
      <c r="AV30" s="157"/>
      <c r="AW30" s="157">
        <f t="shared" si="20"/>
        <v>0</v>
      </c>
      <c r="AX30" s="158">
        <f t="shared" si="21"/>
        <v>1</v>
      </c>
      <c r="AY30" s="170">
        <f t="shared" si="22"/>
        <v>13</v>
      </c>
      <c r="AZ30" s="171">
        <f t="shared" si="23"/>
        <v>127</v>
      </c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</row>
    <row r="31" spans="1:84" s="102" customFormat="1" ht="18.75">
      <c r="A31" s="161">
        <v>27</v>
      </c>
      <c r="B31" s="172" t="s">
        <v>106</v>
      </c>
      <c r="C31" s="173">
        <v>24243</v>
      </c>
      <c r="D31" s="174" t="s">
        <v>44</v>
      </c>
      <c r="E31" s="175" t="s">
        <v>28</v>
      </c>
      <c r="F31" s="176" t="s">
        <v>44</v>
      </c>
      <c r="G31" s="134">
        <v>11</v>
      </c>
      <c r="H31" s="133">
        <f t="shared" si="0"/>
        <v>66</v>
      </c>
      <c r="I31" s="133"/>
      <c r="J31" s="133">
        <f t="shared" si="1"/>
        <v>0</v>
      </c>
      <c r="K31" s="133">
        <v>13</v>
      </c>
      <c r="L31" s="133">
        <f t="shared" si="2"/>
        <v>30</v>
      </c>
      <c r="M31" s="177"/>
      <c r="N31" s="133">
        <f t="shared" si="3"/>
        <v>0</v>
      </c>
      <c r="O31" s="177">
        <v>5</v>
      </c>
      <c r="P31" s="177">
        <f t="shared" si="24"/>
        <v>10</v>
      </c>
      <c r="Q31" s="177">
        <v>2</v>
      </c>
      <c r="R31" s="177">
        <f t="shared" si="5"/>
        <v>6</v>
      </c>
      <c r="S31" s="178">
        <f t="shared" si="6"/>
        <v>112</v>
      </c>
      <c r="T31" s="134"/>
      <c r="U31" s="133">
        <f t="shared" si="7"/>
        <v>0</v>
      </c>
      <c r="V31" s="133"/>
      <c r="W31" s="133">
        <f t="shared" si="8"/>
        <v>0</v>
      </c>
      <c r="X31" s="133"/>
      <c r="Y31" s="133">
        <f t="shared" si="9"/>
        <v>0</v>
      </c>
      <c r="Z31" s="133"/>
      <c r="AA31" s="133">
        <f t="shared" si="10"/>
        <v>0</v>
      </c>
      <c r="AB31" s="178">
        <f t="shared" si="11"/>
        <v>0</v>
      </c>
      <c r="AC31" s="134"/>
      <c r="AD31" s="133"/>
      <c r="AE31" s="178"/>
      <c r="AF31" s="134">
        <v>1</v>
      </c>
      <c r="AG31" s="133">
        <f t="shared" si="12"/>
        <v>12</v>
      </c>
      <c r="AH31" s="133"/>
      <c r="AI31" s="133">
        <f t="shared" si="13"/>
        <v>0</v>
      </c>
      <c r="AJ31" s="133">
        <v>1</v>
      </c>
      <c r="AK31" s="133">
        <f t="shared" si="14"/>
        <v>3</v>
      </c>
      <c r="AL31" s="133"/>
      <c r="AM31" s="133">
        <f t="shared" si="15"/>
        <v>0</v>
      </c>
      <c r="AN31" s="133"/>
      <c r="AO31" s="133">
        <f t="shared" si="16"/>
        <v>0</v>
      </c>
      <c r="AP31" s="133"/>
      <c r="AQ31" s="133">
        <f t="shared" si="17"/>
        <v>0</v>
      </c>
      <c r="AR31" s="133"/>
      <c r="AS31" s="133">
        <f t="shared" si="18"/>
        <v>0</v>
      </c>
      <c r="AT31" s="133"/>
      <c r="AU31" s="157">
        <f t="shared" si="19"/>
        <v>0</v>
      </c>
      <c r="AV31" s="133"/>
      <c r="AW31" s="157">
        <f t="shared" si="20"/>
        <v>0</v>
      </c>
      <c r="AX31" s="158">
        <f t="shared" si="21"/>
        <v>3</v>
      </c>
      <c r="AY31" s="179">
        <f t="shared" si="22"/>
        <v>15</v>
      </c>
      <c r="AZ31" s="135">
        <f t="shared" si="23"/>
        <v>127</v>
      </c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</row>
    <row r="32" spans="1:84" s="102" customFormat="1" ht="18.75">
      <c r="A32" s="161">
        <v>28</v>
      </c>
      <c r="B32" s="162" t="s">
        <v>102</v>
      </c>
      <c r="C32" s="163">
        <v>23898</v>
      </c>
      <c r="D32" s="164" t="s">
        <v>66</v>
      </c>
      <c r="E32" s="165" t="s">
        <v>28</v>
      </c>
      <c r="F32" s="166" t="s">
        <v>44</v>
      </c>
      <c r="G32" s="167">
        <v>11</v>
      </c>
      <c r="H32" s="157">
        <f t="shared" si="0"/>
        <v>66</v>
      </c>
      <c r="I32" s="157"/>
      <c r="J32" s="157">
        <f t="shared" si="1"/>
        <v>0</v>
      </c>
      <c r="K32" s="157">
        <v>11</v>
      </c>
      <c r="L32" s="157">
        <f t="shared" si="2"/>
        <v>26</v>
      </c>
      <c r="M32" s="168"/>
      <c r="N32" s="157">
        <f t="shared" si="3"/>
        <v>0</v>
      </c>
      <c r="O32" s="168">
        <v>5</v>
      </c>
      <c r="P32" s="168">
        <f t="shared" si="24"/>
        <v>10</v>
      </c>
      <c r="Q32" s="168">
        <v>2</v>
      </c>
      <c r="R32" s="168">
        <f t="shared" si="5"/>
        <v>6</v>
      </c>
      <c r="S32" s="169">
        <f t="shared" si="6"/>
        <v>108</v>
      </c>
      <c r="T32" s="167"/>
      <c r="U32" s="157">
        <f t="shared" si="7"/>
        <v>0</v>
      </c>
      <c r="V32" s="157"/>
      <c r="W32" s="157">
        <f t="shared" si="8"/>
        <v>0</v>
      </c>
      <c r="X32" s="157">
        <v>1</v>
      </c>
      <c r="Y32" s="157">
        <f t="shared" si="9"/>
        <v>3</v>
      </c>
      <c r="Z32" s="157"/>
      <c r="AA32" s="157">
        <f t="shared" si="10"/>
        <v>0</v>
      </c>
      <c r="AB32" s="169">
        <f t="shared" si="11"/>
        <v>3</v>
      </c>
      <c r="AC32" s="167"/>
      <c r="AD32" s="157"/>
      <c r="AE32" s="169"/>
      <c r="AF32" s="167">
        <v>1</v>
      </c>
      <c r="AG32" s="157">
        <f t="shared" si="12"/>
        <v>12</v>
      </c>
      <c r="AH32" s="157"/>
      <c r="AI32" s="157">
        <f t="shared" si="13"/>
        <v>0</v>
      </c>
      <c r="AJ32" s="157">
        <v>1</v>
      </c>
      <c r="AK32" s="157">
        <f t="shared" si="14"/>
        <v>3</v>
      </c>
      <c r="AL32" s="157"/>
      <c r="AM32" s="157">
        <f t="shared" si="15"/>
        <v>0</v>
      </c>
      <c r="AN32" s="157"/>
      <c r="AO32" s="157">
        <f t="shared" si="16"/>
        <v>0</v>
      </c>
      <c r="AP32" s="157"/>
      <c r="AQ32" s="157">
        <f t="shared" si="17"/>
        <v>0</v>
      </c>
      <c r="AR32" s="157"/>
      <c r="AS32" s="157">
        <f t="shared" si="18"/>
        <v>0</v>
      </c>
      <c r="AT32" s="157"/>
      <c r="AU32" s="157">
        <f t="shared" si="19"/>
        <v>0</v>
      </c>
      <c r="AV32" s="157"/>
      <c r="AW32" s="157">
        <f t="shared" si="20"/>
        <v>0</v>
      </c>
      <c r="AX32" s="158">
        <f t="shared" si="21"/>
        <v>3</v>
      </c>
      <c r="AY32" s="170">
        <f t="shared" si="22"/>
        <v>15</v>
      </c>
      <c r="AZ32" s="171">
        <f t="shared" si="23"/>
        <v>126</v>
      </c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</row>
    <row r="33" spans="1:84" s="102" customFormat="1" ht="18.75">
      <c r="A33" s="161">
        <v>29</v>
      </c>
      <c r="B33" s="162" t="s">
        <v>87</v>
      </c>
      <c r="C33" s="163">
        <v>20706</v>
      </c>
      <c r="D33" s="164" t="s">
        <v>44</v>
      </c>
      <c r="E33" s="165" t="s">
        <v>28</v>
      </c>
      <c r="F33" s="166" t="s">
        <v>44</v>
      </c>
      <c r="G33" s="167">
        <v>11</v>
      </c>
      <c r="H33" s="157">
        <f t="shared" si="0"/>
        <v>66</v>
      </c>
      <c r="I33" s="157"/>
      <c r="J33" s="157">
        <f t="shared" si="1"/>
        <v>0</v>
      </c>
      <c r="K33" s="157">
        <v>12</v>
      </c>
      <c r="L33" s="157">
        <f t="shared" si="2"/>
        <v>28</v>
      </c>
      <c r="M33" s="168"/>
      <c r="N33" s="157">
        <f t="shared" si="3"/>
        <v>0</v>
      </c>
      <c r="O33" s="168">
        <v>5</v>
      </c>
      <c r="P33" s="168">
        <f t="shared" si="24"/>
        <v>10</v>
      </c>
      <c r="Q33" s="168">
        <v>2</v>
      </c>
      <c r="R33" s="168">
        <f t="shared" si="5"/>
        <v>6</v>
      </c>
      <c r="S33" s="169">
        <f t="shared" si="6"/>
        <v>110</v>
      </c>
      <c r="T33" s="167"/>
      <c r="U33" s="157">
        <f t="shared" si="7"/>
        <v>0</v>
      </c>
      <c r="V33" s="157"/>
      <c r="W33" s="157">
        <f t="shared" si="8"/>
        <v>0</v>
      </c>
      <c r="X33" s="157"/>
      <c r="Y33" s="157">
        <f t="shared" si="9"/>
        <v>0</v>
      </c>
      <c r="Z33" s="157"/>
      <c r="AA33" s="157">
        <f t="shared" si="10"/>
        <v>0</v>
      </c>
      <c r="AB33" s="169">
        <f t="shared" si="11"/>
        <v>0</v>
      </c>
      <c r="AC33" s="167"/>
      <c r="AD33" s="157"/>
      <c r="AE33" s="169"/>
      <c r="AF33" s="167">
        <v>1</v>
      </c>
      <c r="AG33" s="157">
        <f t="shared" si="12"/>
        <v>12</v>
      </c>
      <c r="AH33" s="157"/>
      <c r="AI33" s="157">
        <f t="shared" si="13"/>
        <v>0</v>
      </c>
      <c r="AJ33" s="157">
        <v>1</v>
      </c>
      <c r="AK33" s="157">
        <f t="shared" si="14"/>
        <v>3</v>
      </c>
      <c r="AL33" s="157"/>
      <c r="AM33" s="157">
        <f t="shared" si="15"/>
        <v>0</v>
      </c>
      <c r="AN33" s="157"/>
      <c r="AO33" s="157">
        <f t="shared" si="16"/>
        <v>0</v>
      </c>
      <c r="AP33" s="157"/>
      <c r="AQ33" s="157">
        <f t="shared" si="17"/>
        <v>0</v>
      </c>
      <c r="AR33" s="157"/>
      <c r="AS33" s="157">
        <f t="shared" si="18"/>
        <v>0</v>
      </c>
      <c r="AT33" s="157"/>
      <c r="AU33" s="157">
        <f t="shared" si="19"/>
        <v>0</v>
      </c>
      <c r="AV33" s="157"/>
      <c r="AW33" s="157">
        <f t="shared" si="20"/>
        <v>0</v>
      </c>
      <c r="AX33" s="158">
        <f t="shared" si="21"/>
        <v>3</v>
      </c>
      <c r="AY33" s="170">
        <f t="shared" si="22"/>
        <v>15</v>
      </c>
      <c r="AZ33" s="171">
        <f t="shared" si="23"/>
        <v>125</v>
      </c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</row>
    <row r="34" spans="1:84" s="102" customFormat="1" ht="18.75">
      <c r="A34" s="161">
        <v>30</v>
      </c>
      <c r="B34" s="162" t="s">
        <v>98</v>
      </c>
      <c r="C34" s="163">
        <v>24699</v>
      </c>
      <c r="D34" s="164" t="s">
        <v>44</v>
      </c>
      <c r="E34" s="165" t="s">
        <v>28</v>
      </c>
      <c r="F34" s="166" t="s">
        <v>44</v>
      </c>
      <c r="G34" s="167">
        <v>11</v>
      </c>
      <c r="H34" s="157">
        <f t="shared" si="0"/>
        <v>66</v>
      </c>
      <c r="I34" s="157"/>
      <c r="J34" s="157">
        <f t="shared" si="1"/>
        <v>0</v>
      </c>
      <c r="K34" s="157">
        <v>12</v>
      </c>
      <c r="L34" s="157">
        <f t="shared" si="2"/>
        <v>28</v>
      </c>
      <c r="M34" s="168"/>
      <c r="N34" s="157">
        <f t="shared" si="3"/>
        <v>0</v>
      </c>
      <c r="O34" s="168">
        <v>5</v>
      </c>
      <c r="P34" s="168">
        <f t="shared" si="24"/>
        <v>10</v>
      </c>
      <c r="Q34" s="168">
        <v>2</v>
      </c>
      <c r="R34" s="168">
        <f t="shared" si="5"/>
        <v>6</v>
      </c>
      <c r="S34" s="169">
        <f t="shared" si="6"/>
        <v>110</v>
      </c>
      <c r="T34" s="167"/>
      <c r="U34" s="157">
        <f t="shared" si="7"/>
        <v>0</v>
      </c>
      <c r="V34" s="157"/>
      <c r="W34" s="157">
        <f t="shared" si="8"/>
        <v>0</v>
      </c>
      <c r="X34" s="157"/>
      <c r="Y34" s="157">
        <f t="shared" si="9"/>
        <v>0</v>
      </c>
      <c r="Z34" s="157"/>
      <c r="AA34" s="157">
        <f t="shared" si="10"/>
        <v>0</v>
      </c>
      <c r="AB34" s="169">
        <f t="shared" si="11"/>
        <v>0</v>
      </c>
      <c r="AC34" s="167"/>
      <c r="AD34" s="157"/>
      <c r="AE34" s="169"/>
      <c r="AF34" s="167">
        <v>1</v>
      </c>
      <c r="AG34" s="157">
        <f t="shared" si="12"/>
        <v>12</v>
      </c>
      <c r="AH34" s="157"/>
      <c r="AI34" s="157">
        <f t="shared" si="13"/>
        <v>0</v>
      </c>
      <c r="AJ34" s="157">
        <v>1</v>
      </c>
      <c r="AK34" s="157">
        <f t="shared" si="14"/>
        <v>3</v>
      </c>
      <c r="AL34" s="157"/>
      <c r="AM34" s="157">
        <f t="shared" si="15"/>
        <v>0</v>
      </c>
      <c r="AN34" s="157"/>
      <c r="AO34" s="157">
        <f t="shared" si="16"/>
        <v>0</v>
      </c>
      <c r="AP34" s="157"/>
      <c r="AQ34" s="157">
        <f t="shared" si="17"/>
        <v>0</v>
      </c>
      <c r="AR34" s="157"/>
      <c r="AS34" s="157">
        <f t="shared" si="18"/>
        <v>0</v>
      </c>
      <c r="AT34" s="157"/>
      <c r="AU34" s="157">
        <f t="shared" si="19"/>
        <v>0</v>
      </c>
      <c r="AV34" s="157"/>
      <c r="AW34" s="157">
        <f t="shared" si="20"/>
        <v>0</v>
      </c>
      <c r="AX34" s="158">
        <f t="shared" si="21"/>
        <v>3</v>
      </c>
      <c r="AY34" s="170">
        <f t="shared" si="22"/>
        <v>15</v>
      </c>
      <c r="AZ34" s="171">
        <f t="shared" si="23"/>
        <v>125</v>
      </c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</row>
    <row r="35" spans="1:84" s="102" customFormat="1" ht="18.75">
      <c r="A35" s="161">
        <v>31</v>
      </c>
      <c r="B35" s="162" t="s">
        <v>64</v>
      </c>
      <c r="C35" s="163">
        <v>25310</v>
      </c>
      <c r="D35" s="164" t="s">
        <v>44</v>
      </c>
      <c r="E35" s="165" t="s">
        <v>28</v>
      </c>
      <c r="F35" s="166" t="s">
        <v>44</v>
      </c>
      <c r="G35" s="167">
        <v>9</v>
      </c>
      <c r="H35" s="157">
        <f t="shared" si="0"/>
        <v>54</v>
      </c>
      <c r="I35" s="157"/>
      <c r="J35" s="157">
        <f t="shared" si="1"/>
        <v>0</v>
      </c>
      <c r="K35" s="157">
        <v>11</v>
      </c>
      <c r="L35" s="157">
        <f t="shared" si="2"/>
        <v>26</v>
      </c>
      <c r="M35" s="168"/>
      <c r="N35" s="157">
        <f t="shared" si="3"/>
        <v>0</v>
      </c>
      <c r="O35" s="168">
        <v>5</v>
      </c>
      <c r="P35" s="168">
        <f t="shared" si="24"/>
        <v>10</v>
      </c>
      <c r="Q35" s="168">
        <v>2</v>
      </c>
      <c r="R35" s="168">
        <f t="shared" si="5"/>
        <v>6</v>
      </c>
      <c r="S35" s="169">
        <f t="shared" si="6"/>
        <v>96</v>
      </c>
      <c r="T35" s="167"/>
      <c r="U35" s="157">
        <f t="shared" si="7"/>
        <v>0</v>
      </c>
      <c r="V35" s="157"/>
      <c r="W35" s="157">
        <f t="shared" si="8"/>
        <v>0</v>
      </c>
      <c r="X35" s="157">
        <v>2</v>
      </c>
      <c r="Y35" s="157">
        <f t="shared" si="9"/>
        <v>6</v>
      </c>
      <c r="Z35" s="157"/>
      <c r="AA35" s="157">
        <f t="shared" si="10"/>
        <v>0</v>
      </c>
      <c r="AB35" s="169">
        <f t="shared" si="11"/>
        <v>6</v>
      </c>
      <c r="AC35" s="167"/>
      <c r="AD35" s="157"/>
      <c r="AE35" s="169"/>
      <c r="AF35" s="167">
        <v>1</v>
      </c>
      <c r="AG35" s="157">
        <f t="shared" si="12"/>
        <v>12</v>
      </c>
      <c r="AH35" s="157"/>
      <c r="AI35" s="157">
        <f t="shared" si="13"/>
        <v>0</v>
      </c>
      <c r="AJ35" s="157"/>
      <c r="AK35" s="157">
        <f t="shared" si="14"/>
        <v>0</v>
      </c>
      <c r="AL35" s="157"/>
      <c r="AM35" s="157">
        <f t="shared" si="15"/>
        <v>0</v>
      </c>
      <c r="AN35" s="157">
        <v>2</v>
      </c>
      <c r="AO35" s="157">
        <f t="shared" si="16"/>
        <v>10</v>
      </c>
      <c r="AP35" s="157"/>
      <c r="AQ35" s="157">
        <f t="shared" si="17"/>
        <v>0</v>
      </c>
      <c r="AR35" s="157"/>
      <c r="AS35" s="157">
        <f t="shared" si="18"/>
        <v>0</v>
      </c>
      <c r="AT35" s="157"/>
      <c r="AU35" s="157">
        <f t="shared" si="19"/>
        <v>0</v>
      </c>
      <c r="AV35" s="157"/>
      <c r="AW35" s="157">
        <f t="shared" si="20"/>
        <v>0</v>
      </c>
      <c r="AX35" s="158">
        <f t="shared" si="21"/>
        <v>10</v>
      </c>
      <c r="AY35" s="170">
        <f t="shared" si="22"/>
        <v>22</v>
      </c>
      <c r="AZ35" s="171">
        <f t="shared" si="23"/>
        <v>124</v>
      </c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</row>
    <row r="36" spans="1:84" s="102" customFormat="1" ht="18.75">
      <c r="A36" s="161">
        <v>32</v>
      </c>
      <c r="B36" s="162" t="s">
        <v>88</v>
      </c>
      <c r="C36" s="163">
        <v>21418</v>
      </c>
      <c r="D36" s="164" t="s">
        <v>44</v>
      </c>
      <c r="E36" s="165" t="s">
        <v>28</v>
      </c>
      <c r="F36" s="166" t="s">
        <v>44</v>
      </c>
      <c r="G36" s="167">
        <v>9</v>
      </c>
      <c r="H36" s="157">
        <f t="shared" si="0"/>
        <v>54</v>
      </c>
      <c r="I36" s="157"/>
      <c r="J36" s="157">
        <f t="shared" si="1"/>
        <v>0</v>
      </c>
      <c r="K36" s="157">
        <v>17</v>
      </c>
      <c r="L36" s="157">
        <f t="shared" si="2"/>
        <v>38</v>
      </c>
      <c r="M36" s="168"/>
      <c r="N36" s="157">
        <f t="shared" si="3"/>
        <v>0</v>
      </c>
      <c r="O36" s="168">
        <v>5</v>
      </c>
      <c r="P36" s="168">
        <f t="shared" si="24"/>
        <v>10</v>
      </c>
      <c r="Q36" s="168">
        <v>2</v>
      </c>
      <c r="R36" s="168">
        <f t="shared" si="5"/>
        <v>6</v>
      </c>
      <c r="S36" s="169">
        <f t="shared" si="6"/>
        <v>108</v>
      </c>
      <c r="T36" s="167"/>
      <c r="U36" s="157">
        <f t="shared" si="7"/>
        <v>0</v>
      </c>
      <c r="V36" s="157"/>
      <c r="W36" s="157">
        <f t="shared" si="8"/>
        <v>0</v>
      </c>
      <c r="X36" s="157"/>
      <c r="Y36" s="157">
        <f t="shared" si="9"/>
        <v>0</v>
      </c>
      <c r="Z36" s="157"/>
      <c r="AA36" s="157">
        <f t="shared" si="10"/>
        <v>0</v>
      </c>
      <c r="AB36" s="169">
        <f t="shared" si="11"/>
        <v>0</v>
      </c>
      <c r="AC36" s="167"/>
      <c r="AD36" s="157"/>
      <c r="AE36" s="169"/>
      <c r="AF36" s="167">
        <v>1</v>
      </c>
      <c r="AG36" s="157">
        <f t="shared" si="12"/>
        <v>12</v>
      </c>
      <c r="AH36" s="157"/>
      <c r="AI36" s="157">
        <f t="shared" si="13"/>
        <v>0</v>
      </c>
      <c r="AJ36" s="157">
        <v>1</v>
      </c>
      <c r="AK36" s="157">
        <f t="shared" si="14"/>
        <v>3</v>
      </c>
      <c r="AL36" s="157"/>
      <c r="AM36" s="157">
        <f t="shared" si="15"/>
        <v>0</v>
      </c>
      <c r="AN36" s="157"/>
      <c r="AO36" s="157">
        <f t="shared" si="16"/>
        <v>0</v>
      </c>
      <c r="AP36" s="157"/>
      <c r="AQ36" s="157">
        <f t="shared" si="17"/>
        <v>0</v>
      </c>
      <c r="AR36" s="157"/>
      <c r="AS36" s="157">
        <f t="shared" si="18"/>
        <v>0</v>
      </c>
      <c r="AT36" s="157"/>
      <c r="AU36" s="157">
        <f t="shared" si="19"/>
        <v>0</v>
      </c>
      <c r="AV36" s="157"/>
      <c r="AW36" s="157">
        <f t="shared" si="20"/>
        <v>0</v>
      </c>
      <c r="AX36" s="158">
        <f t="shared" si="21"/>
        <v>3</v>
      </c>
      <c r="AY36" s="170">
        <f t="shared" si="22"/>
        <v>15</v>
      </c>
      <c r="AZ36" s="171">
        <f t="shared" si="23"/>
        <v>123</v>
      </c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</row>
    <row r="37" spans="1:84" s="102" customFormat="1" ht="18.75">
      <c r="A37" s="161">
        <v>33</v>
      </c>
      <c r="B37" s="162" t="s">
        <v>69</v>
      </c>
      <c r="C37" s="163">
        <v>19779</v>
      </c>
      <c r="D37" s="164" t="s">
        <v>40</v>
      </c>
      <c r="E37" s="165" t="s">
        <v>28</v>
      </c>
      <c r="F37" s="166" t="s">
        <v>44</v>
      </c>
      <c r="G37" s="167">
        <v>9</v>
      </c>
      <c r="H37" s="157">
        <f t="shared" si="0"/>
        <v>54</v>
      </c>
      <c r="I37" s="157"/>
      <c r="J37" s="157">
        <f t="shared" si="1"/>
        <v>0</v>
      </c>
      <c r="K37" s="157">
        <v>13</v>
      </c>
      <c r="L37" s="157">
        <f t="shared" si="2"/>
        <v>30</v>
      </c>
      <c r="M37" s="168"/>
      <c r="N37" s="157">
        <f t="shared" si="3"/>
        <v>0</v>
      </c>
      <c r="O37" s="168">
        <v>5</v>
      </c>
      <c r="P37" s="168">
        <f t="shared" si="24"/>
        <v>10</v>
      </c>
      <c r="Q37" s="168">
        <v>2</v>
      </c>
      <c r="R37" s="168">
        <f t="shared" si="5"/>
        <v>6</v>
      </c>
      <c r="S37" s="169">
        <f t="shared" si="6"/>
        <v>100</v>
      </c>
      <c r="T37" s="167"/>
      <c r="U37" s="157">
        <f t="shared" si="7"/>
        <v>0</v>
      </c>
      <c r="V37" s="157"/>
      <c r="W37" s="157">
        <f t="shared" si="8"/>
        <v>0</v>
      </c>
      <c r="X37" s="157"/>
      <c r="Y37" s="157">
        <f t="shared" si="9"/>
        <v>0</v>
      </c>
      <c r="Z37" s="157"/>
      <c r="AA37" s="157">
        <f t="shared" si="10"/>
        <v>0</v>
      </c>
      <c r="AB37" s="169">
        <f t="shared" si="11"/>
        <v>0</v>
      </c>
      <c r="AC37" s="167"/>
      <c r="AD37" s="157"/>
      <c r="AE37" s="169" t="s">
        <v>120</v>
      </c>
      <c r="AF37" s="167">
        <v>1</v>
      </c>
      <c r="AG37" s="157">
        <f t="shared" si="12"/>
        <v>12</v>
      </c>
      <c r="AH37" s="157"/>
      <c r="AI37" s="157">
        <f t="shared" si="13"/>
        <v>0</v>
      </c>
      <c r="AJ37" s="157">
        <v>2</v>
      </c>
      <c r="AK37" s="157">
        <f t="shared" si="14"/>
        <v>6</v>
      </c>
      <c r="AL37" s="157"/>
      <c r="AM37" s="157">
        <f t="shared" si="15"/>
        <v>0</v>
      </c>
      <c r="AN37" s="157">
        <v>1</v>
      </c>
      <c r="AO37" s="157">
        <f t="shared" si="16"/>
        <v>5</v>
      </c>
      <c r="AP37" s="157"/>
      <c r="AQ37" s="157">
        <f t="shared" si="17"/>
        <v>0</v>
      </c>
      <c r="AR37" s="157">
        <v>1</v>
      </c>
      <c r="AS37" s="157">
        <f t="shared" si="18"/>
        <v>1</v>
      </c>
      <c r="AT37" s="157"/>
      <c r="AU37" s="157">
        <f t="shared" si="19"/>
        <v>0</v>
      </c>
      <c r="AV37" s="157"/>
      <c r="AW37" s="157">
        <f t="shared" si="20"/>
        <v>0</v>
      </c>
      <c r="AX37" s="158">
        <f t="shared" si="21"/>
        <v>10</v>
      </c>
      <c r="AY37" s="170">
        <f t="shared" si="22"/>
        <v>22</v>
      </c>
      <c r="AZ37" s="171">
        <f t="shared" si="23"/>
        <v>122</v>
      </c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</row>
    <row r="38" spans="1:84" s="102" customFormat="1" ht="18.75">
      <c r="A38" s="161">
        <v>34</v>
      </c>
      <c r="B38" s="162" t="s">
        <v>95</v>
      </c>
      <c r="C38" s="163">
        <v>22191</v>
      </c>
      <c r="D38" s="164" t="s">
        <v>44</v>
      </c>
      <c r="E38" s="165" t="s">
        <v>28</v>
      </c>
      <c r="F38" s="166" t="s">
        <v>44</v>
      </c>
      <c r="G38" s="167">
        <v>11</v>
      </c>
      <c r="H38" s="157">
        <f t="shared" si="0"/>
        <v>66</v>
      </c>
      <c r="I38" s="157"/>
      <c r="J38" s="157">
        <f t="shared" si="1"/>
        <v>0</v>
      </c>
      <c r="K38" s="157">
        <v>12</v>
      </c>
      <c r="L38" s="157">
        <f t="shared" si="2"/>
        <v>28</v>
      </c>
      <c r="M38" s="168"/>
      <c r="N38" s="157">
        <f t="shared" si="3"/>
        <v>0</v>
      </c>
      <c r="O38" s="168">
        <v>5</v>
      </c>
      <c r="P38" s="168">
        <f t="shared" si="24"/>
        <v>10</v>
      </c>
      <c r="Q38" s="168">
        <v>2</v>
      </c>
      <c r="R38" s="168">
        <f t="shared" si="5"/>
        <v>6</v>
      </c>
      <c r="S38" s="169">
        <f t="shared" si="6"/>
        <v>110</v>
      </c>
      <c r="T38" s="167"/>
      <c r="U38" s="157">
        <f t="shared" si="7"/>
        <v>0</v>
      </c>
      <c r="V38" s="157"/>
      <c r="W38" s="157">
        <f t="shared" si="8"/>
        <v>0</v>
      </c>
      <c r="X38" s="157"/>
      <c r="Y38" s="157">
        <f t="shared" si="9"/>
        <v>0</v>
      </c>
      <c r="Z38" s="157"/>
      <c r="AA38" s="157">
        <f t="shared" si="10"/>
        <v>0</v>
      </c>
      <c r="AB38" s="169">
        <f t="shared" si="11"/>
        <v>0</v>
      </c>
      <c r="AC38" s="167"/>
      <c r="AD38" s="157"/>
      <c r="AE38" s="169"/>
      <c r="AF38" s="167">
        <v>1</v>
      </c>
      <c r="AG38" s="157">
        <f t="shared" si="12"/>
        <v>12</v>
      </c>
      <c r="AH38" s="157"/>
      <c r="AI38" s="157">
        <f t="shared" si="13"/>
        <v>0</v>
      </c>
      <c r="AJ38" s="157"/>
      <c r="AK38" s="157">
        <f t="shared" si="14"/>
        <v>0</v>
      </c>
      <c r="AL38" s="157"/>
      <c r="AM38" s="157">
        <f t="shared" si="15"/>
        <v>0</v>
      </c>
      <c r="AN38" s="157"/>
      <c r="AO38" s="157">
        <f t="shared" si="16"/>
        <v>0</v>
      </c>
      <c r="AP38" s="157"/>
      <c r="AQ38" s="157">
        <f t="shared" si="17"/>
        <v>0</v>
      </c>
      <c r="AR38" s="157"/>
      <c r="AS38" s="157">
        <f t="shared" si="18"/>
        <v>0</v>
      </c>
      <c r="AT38" s="157"/>
      <c r="AU38" s="157">
        <f t="shared" si="19"/>
        <v>0</v>
      </c>
      <c r="AV38" s="157"/>
      <c r="AW38" s="157">
        <f t="shared" si="20"/>
        <v>0</v>
      </c>
      <c r="AX38" s="158">
        <f t="shared" si="21"/>
        <v>0</v>
      </c>
      <c r="AY38" s="170">
        <f t="shared" si="22"/>
        <v>12</v>
      </c>
      <c r="AZ38" s="171">
        <f t="shared" si="23"/>
        <v>122</v>
      </c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</row>
    <row r="39" spans="1:84" s="102" customFormat="1" ht="18.75">
      <c r="A39" s="161">
        <v>35</v>
      </c>
      <c r="B39" s="162" t="s">
        <v>80</v>
      </c>
      <c r="C39" s="163">
        <v>23714</v>
      </c>
      <c r="D39" s="164" t="s">
        <v>44</v>
      </c>
      <c r="E39" s="165" t="s">
        <v>28</v>
      </c>
      <c r="F39" s="166" t="s">
        <v>44</v>
      </c>
      <c r="G39" s="167">
        <v>11</v>
      </c>
      <c r="H39" s="157">
        <f t="shared" si="0"/>
        <v>66</v>
      </c>
      <c r="I39" s="157"/>
      <c r="J39" s="157">
        <f t="shared" si="1"/>
        <v>0</v>
      </c>
      <c r="K39" s="157">
        <v>12</v>
      </c>
      <c r="L39" s="157">
        <f t="shared" si="2"/>
        <v>28</v>
      </c>
      <c r="M39" s="168"/>
      <c r="N39" s="157">
        <f t="shared" si="3"/>
        <v>0</v>
      </c>
      <c r="O39" s="168">
        <v>5</v>
      </c>
      <c r="P39" s="168">
        <f t="shared" si="24"/>
        <v>10</v>
      </c>
      <c r="Q39" s="168">
        <v>2</v>
      </c>
      <c r="R39" s="168">
        <f t="shared" si="5"/>
        <v>6</v>
      </c>
      <c r="S39" s="169">
        <f t="shared" si="6"/>
        <v>110</v>
      </c>
      <c r="T39" s="167"/>
      <c r="U39" s="157">
        <f t="shared" si="7"/>
        <v>0</v>
      </c>
      <c r="V39" s="157"/>
      <c r="W39" s="157">
        <f t="shared" si="8"/>
        <v>0</v>
      </c>
      <c r="X39" s="157"/>
      <c r="Y39" s="157">
        <f t="shared" si="9"/>
        <v>0</v>
      </c>
      <c r="Z39" s="157"/>
      <c r="AA39" s="157">
        <f t="shared" si="10"/>
        <v>0</v>
      </c>
      <c r="AB39" s="169">
        <f t="shared" si="11"/>
        <v>0</v>
      </c>
      <c r="AC39" s="167"/>
      <c r="AD39" s="157"/>
      <c r="AE39" s="169"/>
      <c r="AF39" s="167">
        <v>1</v>
      </c>
      <c r="AG39" s="157">
        <f t="shared" si="12"/>
        <v>12</v>
      </c>
      <c r="AH39" s="157"/>
      <c r="AI39" s="157">
        <f t="shared" si="13"/>
        <v>0</v>
      </c>
      <c r="AJ39" s="157"/>
      <c r="AK39" s="157">
        <f t="shared" si="14"/>
        <v>0</v>
      </c>
      <c r="AL39" s="157"/>
      <c r="AM39" s="157">
        <f t="shared" si="15"/>
        <v>0</v>
      </c>
      <c r="AN39" s="157"/>
      <c r="AO39" s="157">
        <f t="shared" si="16"/>
        <v>0</v>
      </c>
      <c r="AP39" s="157"/>
      <c r="AQ39" s="157">
        <f t="shared" si="17"/>
        <v>0</v>
      </c>
      <c r="AR39" s="157"/>
      <c r="AS39" s="157">
        <f t="shared" si="18"/>
        <v>0</v>
      </c>
      <c r="AT39" s="157"/>
      <c r="AU39" s="157">
        <f t="shared" si="19"/>
        <v>0</v>
      </c>
      <c r="AV39" s="157"/>
      <c r="AW39" s="157">
        <f t="shared" si="20"/>
        <v>0</v>
      </c>
      <c r="AX39" s="158">
        <f t="shared" si="21"/>
        <v>0</v>
      </c>
      <c r="AY39" s="170">
        <f t="shared" si="22"/>
        <v>12</v>
      </c>
      <c r="AZ39" s="171">
        <f t="shared" si="23"/>
        <v>122</v>
      </c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</row>
    <row r="40" spans="1:84" s="102" customFormat="1" ht="18.75">
      <c r="A40" s="161">
        <v>36</v>
      </c>
      <c r="B40" s="162" t="s">
        <v>93</v>
      </c>
      <c r="C40" s="163">
        <v>24512</v>
      </c>
      <c r="D40" s="164" t="s">
        <v>94</v>
      </c>
      <c r="E40" s="165" t="s">
        <v>28</v>
      </c>
      <c r="F40" s="166" t="s">
        <v>44</v>
      </c>
      <c r="G40" s="167">
        <v>9</v>
      </c>
      <c r="H40" s="157">
        <f t="shared" si="0"/>
        <v>54</v>
      </c>
      <c r="I40" s="157"/>
      <c r="J40" s="157">
        <f t="shared" si="1"/>
        <v>0</v>
      </c>
      <c r="K40" s="157">
        <v>13</v>
      </c>
      <c r="L40" s="157">
        <f t="shared" si="2"/>
        <v>30</v>
      </c>
      <c r="M40" s="168"/>
      <c r="N40" s="157">
        <f t="shared" si="3"/>
        <v>0</v>
      </c>
      <c r="O40" s="168">
        <v>5</v>
      </c>
      <c r="P40" s="168">
        <f t="shared" si="24"/>
        <v>10</v>
      </c>
      <c r="Q40" s="168">
        <v>2</v>
      </c>
      <c r="R40" s="168">
        <f t="shared" si="5"/>
        <v>6</v>
      </c>
      <c r="S40" s="169">
        <f t="shared" si="6"/>
        <v>100</v>
      </c>
      <c r="T40" s="167"/>
      <c r="U40" s="157">
        <f t="shared" si="7"/>
        <v>0</v>
      </c>
      <c r="V40" s="157"/>
      <c r="W40" s="157">
        <f t="shared" si="8"/>
        <v>0</v>
      </c>
      <c r="X40" s="157">
        <v>2</v>
      </c>
      <c r="Y40" s="157">
        <f t="shared" si="9"/>
        <v>6</v>
      </c>
      <c r="Z40" s="157"/>
      <c r="AA40" s="157">
        <f t="shared" si="10"/>
        <v>0</v>
      </c>
      <c r="AB40" s="169">
        <f t="shared" si="11"/>
        <v>6</v>
      </c>
      <c r="AC40" s="167"/>
      <c r="AD40" s="157"/>
      <c r="AE40" s="169"/>
      <c r="AF40" s="167">
        <v>1</v>
      </c>
      <c r="AG40" s="157">
        <f t="shared" si="12"/>
        <v>12</v>
      </c>
      <c r="AH40" s="157"/>
      <c r="AI40" s="157">
        <f t="shared" si="13"/>
        <v>0</v>
      </c>
      <c r="AJ40" s="157">
        <v>1</v>
      </c>
      <c r="AK40" s="157">
        <f t="shared" si="14"/>
        <v>3</v>
      </c>
      <c r="AL40" s="157"/>
      <c r="AM40" s="157">
        <f t="shared" si="15"/>
        <v>0</v>
      </c>
      <c r="AN40" s="157"/>
      <c r="AO40" s="157">
        <f t="shared" si="16"/>
        <v>0</v>
      </c>
      <c r="AP40" s="157"/>
      <c r="AQ40" s="157">
        <f t="shared" si="17"/>
        <v>0</v>
      </c>
      <c r="AR40" s="157"/>
      <c r="AS40" s="157">
        <f t="shared" si="18"/>
        <v>0</v>
      </c>
      <c r="AT40" s="157"/>
      <c r="AU40" s="157">
        <f t="shared" si="19"/>
        <v>0</v>
      </c>
      <c r="AV40" s="157"/>
      <c r="AW40" s="157">
        <f t="shared" si="20"/>
        <v>0</v>
      </c>
      <c r="AX40" s="158">
        <f t="shared" si="21"/>
        <v>3</v>
      </c>
      <c r="AY40" s="170">
        <f t="shared" si="22"/>
        <v>15</v>
      </c>
      <c r="AZ40" s="171">
        <f t="shared" si="23"/>
        <v>121</v>
      </c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</row>
    <row r="41" spans="1:84" s="103" customFormat="1" ht="18.75">
      <c r="A41" s="161">
        <v>37</v>
      </c>
      <c r="B41" s="162" t="s">
        <v>104</v>
      </c>
      <c r="C41" s="163">
        <v>23998</v>
      </c>
      <c r="D41" s="164" t="s">
        <v>26</v>
      </c>
      <c r="E41" s="165" t="s">
        <v>28</v>
      </c>
      <c r="F41" s="166" t="s">
        <v>44</v>
      </c>
      <c r="G41" s="167">
        <v>11</v>
      </c>
      <c r="H41" s="157">
        <f t="shared" si="0"/>
        <v>66</v>
      </c>
      <c r="I41" s="157"/>
      <c r="J41" s="157">
        <f t="shared" si="1"/>
        <v>0</v>
      </c>
      <c r="K41" s="157">
        <v>11</v>
      </c>
      <c r="L41" s="157">
        <f t="shared" si="2"/>
        <v>26</v>
      </c>
      <c r="M41" s="168"/>
      <c r="N41" s="157">
        <f t="shared" si="3"/>
        <v>0</v>
      </c>
      <c r="O41" s="168">
        <v>5</v>
      </c>
      <c r="P41" s="168">
        <f t="shared" si="24"/>
        <v>10</v>
      </c>
      <c r="Q41" s="168">
        <v>2</v>
      </c>
      <c r="R41" s="168">
        <f t="shared" si="5"/>
        <v>6</v>
      </c>
      <c r="S41" s="169">
        <f t="shared" si="6"/>
        <v>108</v>
      </c>
      <c r="T41" s="167"/>
      <c r="U41" s="157">
        <f t="shared" si="7"/>
        <v>0</v>
      </c>
      <c r="V41" s="157"/>
      <c r="W41" s="157">
        <f t="shared" si="8"/>
        <v>0</v>
      </c>
      <c r="X41" s="157"/>
      <c r="Y41" s="157">
        <f t="shared" si="9"/>
        <v>0</v>
      </c>
      <c r="Z41" s="157"/>
      <c r="AA41" s="157">
        <f t="shared" si="10"/>
        <v>0</v>
      </c>
      <c r="AB41" s="169">
        <f t="shared" si="11"/>
        <v>0</v>
      </c>
      <c r="AC41" s="167"/>
      <c r="AD41" s="157"/>
      <c r="AE41" s="169"/>
      <c r="AF41" s="167">
        <v>1</v>
      </c>
      <c r="AG41" s="157">
        <f t="shared" si="12"/>
        <v>12</v>
      </c>
      <c r="AH41" s="157"/>
      <c r="AI41" s="157">
        <f t="shared" si="13"/>
        <v>0</v>
      </c>
      <c r="AJ41" s="157"/>
      <c r="AK41" s="157">
        <f t="shared" si="14"/>
        <v>0</v>
      </c>
      <c r="AL41" s="157"/>
      <c r="AM41" s="157">
        <f t="shared" si="15"/>
        <v>0</v>
      </c>
      <c r="AN41" s="157"/>
      <c r="AO41" s="157">
        <f t="shared" si="16"/>
        <v>0</v>
      </c>
      <c r="AP41" s="157"/>
      <c r="AQ41" s="157">
        <f t="shared" si="17"/>
        <v>0</v>
      </c>
      <c r="AR41" s="157"/>
      <c r="AS41" s="157">
        <f t="shared" si="18"/>
        <v>0</v>
      </c>
      <c r="AT41" s="157"/>
      <c r="AU41" s="157">
        <f t="shared" si="19"/>
        <v>0</v>
      </c>
      <c r="AV41" s="157"/>
      <c r="AW41" s="157">
        <f t="shared" si="20"/>
        <v>0</v>
      </c>
      <c r="AX41" s="158">
        <f t="shared" si="21"/>
        <v>0</v>
      </c>
      <c r="AY41" s="170">
        <f t="shared" si="22"/>
        <v>12</v>
      </c>
      <c r="AZ41" s="171">
        <f t="shared" si="23"/>
        <v>120</v>
      </c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</row>
    <row r="42" spans="1:84" s="102" customFormat="1" ht="18.75">
      <c r="A42" s="161">
        <v>38</v>
      </c>
      <c r="B42" s="162" t="s">
        <v>84</v>
      </c>
      <c r="C42" s="163">
        <v>21783</v>
      </c>
      <c r="D42" s="164" t="s">
        <v>44</v>
      </c>
      <c r="E42" s="165" t="s">
        <v>28</v>
      </c>
      <c r="F42" s="166" t="s">
        <v>44</v>
      </c>
      <c r="G42" s="167">
        <v>11</v>
      </c>
      <c r="H42" s="157">
        <f t="shared" si="0"/>
        <v>66</v>
      </c>
      <c r="I42" s="157"/>
      <c r="J42" s="157">
        <f t="shared" si="1"/>
        <v>0</v>
      </c>
      <c r="K42" s="157">
        <v>9</v>
      </c>
      <c r="L42" s="157">
        <f t="shared" si="2"/>
        <v>22</v>
      </c>
      <c r="M42" s="168"/>
      <c r="N42" s="157">
        <f t="shared" si="3"/>
        <v>0</v>
      </c>
      <c r="O42" s="168">
        <v>5</v>
      </c>
      <c r="P42" s="168">
        <f t="shared" si="24"/>
        <v>10</v>
      </c>
      <c r="Q42" s="168">
        <v>2</v>
      </c>
      <c r="R42" s="168">
        <f t="shared" si="5"/>
        <v>6</v>
      </c>
      <c r="S42" s="169">
        <f t="shared" si="6"/>
        <v>104</v>
      </c>
      <c r="T42" s="167"/>
      <c r="U42" s="157">
        <f t="shared" si="7"/>
        <v>0</v>
      </c>
      <c r="V42" s="157"/>
      <c r="W42" s="157">
        <f t="shared" si="8"/>
        <v>0</v>
      </c>
      <c r="X42" s="157"/>
      <c r="Y42" s="157">
        <f t="shared" si="9"/>
        <v>0</v>
      </c>
      <c r="Z42" s="157"/>
      <c r="AA42" s="157">
        <f t="shared" si="10"/>
        <v>0</v>
      </c>
      <c r="AB42" s="169">
        <f t="shared" si="11"/>
        <v>0</v>
      </c>
      <c r="AC42" s="167"/>
      <c r="AD42" s="157"/>
      <c r="AE42" s="169" t="s">
        <v>120</v>
      </c>
      <c r="AF42" s="167">
        <v>1</v>
      </c>
      <c r="AG42" s="157">
        <f t="shared" si="12"/>
        <v>12</v>
      </c>
      <c r="AH42" s="157"/>
      <c r="AI42" s="157">
        <f t="shared" si="13"/>
        <v>0</v>
      </c>
      <c r="AJ42" s="157">
        <v>1</v>
      </c>
      <c r="AK42" s="157">
        <f t="shared" si="14"/>
        <v>3</v>
      </c>
      <c r="AL42" s="157"/>
      <c r="AM42" s="157">
        <f t="shared" si="15"/>
        <v>0</v>
      </c>
      <c r="AN42" s="157"/>
      <c r="AO42" s="157">
        <f t="shared" si="16"/>
        <v>0</v>
      </c>
      <c r="AP42" s="157"/>
      <c r="AQ42" s="157">
        <f t="shared" si="17"/>
        <v>0</v>
      </c>
      <c r="AR42" s="157"/>
      <c r="AS42" s="157">
        <f t="shared" si="18"/>
        <v>0</v>
      </c>
      <c r="AT42" s="157"/>
      <c r="AU42" s="157">
        <f t="shared" si="19"/>
        <v>0</v>
      </c>
      <c r="AV42" s="157"/>
      <c r="AW42" s="157">
        <f t="shared" si="20"/>
        <v>0</v>
      </c>
      <c r="AX42" s="158">
        <f t="shared" si="21"/>
        <v>3</v>
      </c>
      <c r="AY42" s="170">
        <f t="shared" si="22"/>
        <v>15</v>
      </c>
      <c r="AZ42" s="171">
        <f t="shared" si="23"/>
        <v>119</v>
      </c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</row>
    <row r="43" spans="1:84" s="103" customFormat="1" ht="18.75">
      <c r="A43" s="161">
        <v>39</v>
      </c>
      <c r="B43" s="162" t="s">
        <v>454</v>
      </c>
      <c r="C43" s="163">
        <v>21425</v>
      </c>
      <c r="D43" s="164" t="s">
        <v>44</v>
      </c>
      <c r="E43" s="165" t="s">
        <v>28</v>
      </c>
      <c r="F43" s="166" t="s">
        <v>44</v>
      </c>
      <c r="G43" s="167">
        <v>9</v>
      </c>
      <c r="H43" s="157">
        <f t="shared" si="0"/>
        <v>54</v>
      </c>
      <c r="I43" s="157"/>
      <c r="J43" s="157">
        <f t="shared" si="1"/>
        <v>0</v>
      </c>
      <c r="K43" s="157">
        <v>8</v>
      </c>
      <c r="L43" s="157">
        <f t="shared" si="2"/>
        <v>20</v>
      </c>
      <c r="M43" s="168"/>
      <c r="N43" s="157">
        <f t="shared" si="3"/>
        <v>0</v>
      </c>
      <c r="O43" s="168">
        <v>5</v>
      </c>
      <c r="P43" s="168">
        <f t="shared" si="24"/>
        <v>10</v>
      </c>
      <c r="Q43" s="168">
        <v>2</v>
      </c>
      <c r="R43" s="168">
        <f t="shared" si="5"/>
        <v>6</v>
      </c>
      <c r="S43" s="169">
        <f t="shared" si="6"/>
        <v>90</v>
      </c>
      <c r="T43" s="167"/>
      <c r="U43" s="157">
        <f t="shared" si="7"/>
        <v>0</v>
      </c>
      <c r="V43" s="157"/>
      <c r="W43" s="157">
        <f t="shared" si="8"/>
        <v>0</v>
      </c>
      <c r="X43" s="157">
        <v>2</v>
      </c>
      <c r="Y43" s="157">
        <f t="shared" si="9"/>
        <v>6</v>
      </c>
      <c r="Z43" s="157"/>
      <c r="AA43" s="157">
        <f t="shared" si="10"/>
        <v>0</v>
      </c>
      <c r="AB43" s="169">
        <f t="shared" si="11"/>
        <v>6</v>
      </c>
      <c r="AC43" s="167"/>
      <c r="AD43" s="157"/>
      <c r="AE43" s="169"/>
      <c r="AF43" s="167">
        <v>1</v>
      </c>
      <c r="AG43" s="157">
        <f t="shared" si="12"/>
        <v>12</v>
      </c>
      <c r="AH43" s="157"/>
      <c r="AI43" s="157">
        <f t="shared" si="13"/>
        <v>0</v>
      </c>
      <c r="AJ43" s="157">
        <v>2</v>
      </c>
      <c r="AK43" s="157">
        <f t="shared" si="14"/>
        <v>6</v>
      </c>
      <c r="AL43" s="157">
        <v>1</v>
      </c>
      <c r="AM43" s="157">
        <f t="shared" si="15"/>
        <v>1</v>
      </c>
      <c r="AN43" s="157">
        <v>1</v>
      </c>
      <c r="AO43" s="157">
        <f t="shared" si="16"/>
        <v>5</v>
      </c>
      <c r="AP43" s="157">
        <v>1</v>
      </c>
      <c r="AQ43" s="157">
        <f t="shared" si="17"/>
        <v>5</v>
      </c>
      <c r="AR43" s="157">
        <v>1</v>
      </c>
      <c r="AS43" s="157">
        <f t="shared" si="18"/>
        <v>1</v>
      </c>
      <c r="AT43" s="157"/>
      <c r="AU43" s="157">
        <f t="shared" si="19"/>
        <v>0</v>
      </c>
      <c r="AV43" s="157"/>
      <c r="AW43" s="157">
        <f t="shared" si="20"/>
        <v>0</v>
      </c>
      <c r="AX43" s="158">
        <f t="shared" si="21"/>
        <v>10</v>
      </c>
      <c r="AY43" s="170">
        <f t="shared" si="22"/>
        <v>22</v>
      </c>
      <c r="AZ43" s="171">
        <f t="shared" si="23"/>
        <v>118</v>
      </c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</row>
    <row r="44" spans="1:84" s="102" customFormat="1" ht="18.75">
      <c r="A44" s="161">
        <v>40</v>
      </c>
      <c r="B44" s="162" t="s">
        <v>101</v>
      </c>
      <c r="C44" s="163">
        <v>23544</v>
      </c>
      <c r="D44" s="164" t="s">
        <v>44</v>
      </c>
      <c r="E44" s="165" t="s">
        <v>28</v>
      </c>
      <c r="F44" s="166" t="s">
        <v>44</v>
      </c>
      <c r="G44" s="167">
        <v>10</v>
      </c>
      <c r="H44" s="157">
        <f t="shared" si="0"/>
        <v>60</v>
      </c>
      <c r="I44" s="157"/>
      <c r="J44" s="157">
        <f t="shared" si="1"/>
        <v>0</v>
      </c>
      <c r="K44" s="157">
        <v>13</v>
      </c>
      <c r="L44" s="157">
        <f t="shared" si="2"/>
        <v>30</v>
      </c>
      <c r="M44" s="168"/>
      <c r="N44" s="157">
        <f t="shared" si="3"/>
        <v>0</v>
      </c>
      <c r="O44" s="168">
        <v>5</v>
      </c>
      <c r="P44" s="168">
        <f t="shared" si="24"/>
        <v>10</v>
      </c>
      <c r="Q44" s="168">
        <v>2</v>
      </c>
      <c r="R44" s="168">
        <f t="shared" si="5"/>
        <v>6</v>
      </c>
      <c r="S44" s="169">
        <f t="shared" si="6"/>
        <v>106</v>
      </c>
      <c r="T44" s="167"/>
      <c r="U44" s="157">
        <f t="shared" si="7"/>
        <v>0</v>
      </c>
      <c r="V44" s="157"/>
      <c r="W44" s="157">
        <f t="shared" si="8"/>
        <v>0</v>
      </c>
      <c r="X44" s="157"/>
      <c r="Y44" s="157">
        <f t="shared" si="9"/>
        <v>0</v>
      </c>
      <c r="Z44" s="157"/>
      <c r="AA44" s="157">
        <f t="shared" si="10"/>
        <v>0</v>
      </c>
      <c r="AB44" s="169">
        <f t="shared" si="11"/>
        <v>0</v>
      </c>
      <c r="AC44" s="167"/>
      <c r="AD44" s="157"/>
      <c r="AE44" s="169"/>
      <c r="AF44" s="167">
        <v>1</v>
      </c>
      <c r="AG44" s="157">
        <f t="shared" si="12"/>
        <v>12</v>
      </c>
      <c r="AH44" s="157"/>
      <c r="AI44" s="157">
        <f t="shared" si="13"/>
        <v>0</v>
      </c>
      <c r="AJ44" s="157"/>
      <c r="AK44" s="157">
        <f t="shared" si="14"/>
        <v>0</v>
      </c>
      <c r="AL44" s="157"/>
      <c r="AM44" s="157">
        <f t="shared" si="15"/>
        <v>0</v>
      </c>
      <c r="AN44" s="157"/>
      <c r="AO44" s="157">
        <f t="shared" si="16"/>
        <v>0</v>
      </c>
      <c r="AP44" s="157"/>
      <c r="AQ44" s="157">
        <f t="shared" si="17"/>
        <v>0</v>
      </c>
      <c r="AR44" s="157"/>
      <c r="AS44" s="157"/>
      <c r="AT44" s="157"/>
      <c r="AU44" s="157">
        <f t="shared" si="19"/>
        <v>0</v>
      </c>
      <c r="AV44" s="157"/>
      <c r="AW44" s="157">
        <f t="shared" si="20"/>
        <v>0</v>
      </c>
      <c r="AX44" s="158">
        <f t="shared" si="21"/>
        <v>0</v>
      </c>
      <c r="AY44" s="170">
        <f t="shared" si="22"/>
        <v>12</v>
      </c>
      <c r="AZ44" s="171">
        <f t="shared" si="23"/>
        <v>118</v>
      </c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</row>
    <row r="45" spans="1:84" s="103" customFormat="1" ht="18.75">
      <c r="A45" s="161">
        <v>41</v>
      </c>
      <c r="B45" s="172" t="s">
        <v>99</v>
      </c>
      <c r="C45" s="173">
        <v>23413</v>
      </c>
      <c r="D45" s="174" t="s">
        <v>26</v>
      </c>
      <c r="E45" s="175" t="s">
        <v>28</v>
      </c>
      <c r="F45" s="176" t="s">
        <v>44</v>
      </c>
      <c r="G45" s="134">
        <v>10</v>
      </c>
      <c r="H45" s="133">
        <f t="shared" si="0"/>
        <v>60</v>
      </c>
      <c r="I45" s="133"/>
      <c r="J45" s="133">
        <f t="shared" si="1"/>
        <v>0</v>
      </c>
      <c r="K45" s="133">
        <v>12</v>
      </c>
      <c r="L45" s="133">
        <f t="shared" si="2"/>
        <v>28</v>
      </c>
      <c r="M45" s="177"/>
      <c r="N45" s="133">
        <f t="shared" si="3"/>
        <v>0</v>
      </c>
      <c r="O45" s="177">
        <v>5</v>
      </c>
      <c r="P45" s="177">
        <f t="shared" si="24"/>
        <v>10</v>
      </c>
      <c r="Q45" s="177">
        <v>2</v>
      </c>
      <c r="R45" s="177">
        <f t="shared" si="5"/>
        <v>6</v>
      </c>
      <c r="S45" s="178">
        <f t="shared" si="6"/>
        <v>104</v>
      </c>
      <c r="T45" s="134"/>
      <c r="U45" s="133">
        <f t="shared" si="7"/>
        <v>0</v>
      </c>
      <c r="V45" s="133"/>
      <c r="W45" s="133">
        <f t="shared" si="8"/>
        <v>0</v>
      </c>
      <c r="X45" s="133"/>
      <c r="Y45" s="133">
        <f t="shared" si="9"/>
        <v>0</v>
      </c>
      <c r="Z45" s="133"/>
      <c r="AA45" s="133">
        <f t="shared" si="10"/>
        <v>0</v>
      </c>
      <c r="AB45" s="178">
        <f t="shared" si="11"/>
        <v>0</v>
      </c>
      <c r="AC45" s="134"/>
      <c r="AD45" s="133"/>
      <c r="AE45" s="178"/>
      <c r="AF45" s="134">
        <v>1</v>
      </c>
      <c r="AG45" s="133">
        <f t="shared" si="12"/>
        <v>12</v>
      </c>
      <c r="AH45" s="133"/>
      <c r="AI45" s="133">
        <f t="shared" si="13"/>
        <v>0</v>
      </c>
      <c r="AJ45" s="133"/>
      <c r="AK45" s="133">
        <f t="shared" si="14"/>
        <v>0</v>
      </c>
      <c r="AL45" s="133"/>
      <c r="AM45" s="133">
        <f t="shared" si="15"/>
        <v>0</v>
      </c>
      <c r="AN45" s="133"/>
      <c r="AO45" s="133">
        <f t="shared" si="16"/>
        <v>0</v>
      </c>
      <c r="AP45" s="133"/>
      <c r="AQ45" s="133">
        <f t="shared" si="17"/>
        <v>0</v>
      </c>
      <c r="AR45" s="133"/>
      <c r="AS45" s="133">
        <f>AR45*1</f>
        <v>0</v>
      </c>
      <c r="AT45" s="133"/>
      <c r="AU45" s="157">
        <f t="shared" si="19"/>
        <v>0</v>
      </c>
      <c r="AV45" s="133"/>
      <c r="AW45" s="157">
        <f t="shared" si="20"/>
        <v>0</v>
      </c>
      <c r="AX45" s="158">
        <f t="shared" si="21"/>
        <v>0</v>
      </c>
      <c r="AY45" s="179">
        <f t="shared" si="22"/>
        <v>12</v>
      </c>
      <c r="AZ45" s="135">
        <f t="shared" si="23"/>
        <v>116</v>
      </c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</row>
    <row r="46" spans="1:84" s="102" customFormat="1" ht="18.75">
      <c r="A46" s="161">
        <v>42</v>
      </c>
      <c r="B46" s="162" t="s">
        <v>341</v>
      </c>
      <c r="C46" s="163">
        <v>23748</v>
      </c>
      <c r="D46" s="164" t="s">
        <v>44</v>
      </c>
      <c r="E46" s="165" t="s">
        <v>28</v>
      </c>
      <c r="F46" s="166" t="s">
        <v>44</v>
      </c>
      <c r="G46" s="167">
        <v>9</v>
      </c>
      <c r="H46" s="157">
        <f t="shared" si="0"/>
        <v>54</v>
      </c>
      <c r="I46" s="157"/>
      <c r="J46" s="157">
        <f t="shared" si="1"/>
        <v>0</v>
      </c>
      <c r="K46" s="157">
        <v>12</v>
      </c>
      <c r="L46" s="157">
        <f t="shared" si="2"/>
        <v>28</v>
      </c>
      <c r="M46" s="168"/>
      <c r="N46" s="157">
        <f t="shared" si="3"/>
        <v>0</v>
      </c>
      <c r="O46" s="168">
        <v>5</v>
      </c>
      <c r="P46" s="168">
        <f t="shared" si="24"/>
        <v>10</v>
      </c>
      <c r="Q46" s="168">
        <v>2</v>
      </c>
      <c r="R46" s="168">
        <f t="shared" si="5"/>
        <v>6</v>
      </c>
      <c r="S46" s="169">
        <f t="shared" si="6"/>
        <v>98</v>
      </c>
      <c r="T46" s="167"/>
      <c r="U46" s="157">
        <f t="shared" si="7"/>
        <v>0</v>
      </c>
      <c r="V46" s="157"/>
      <c r="W46" s="157">
        <f t="shared" si="8"/>
        <v>0</v>
      </c>
      <c r="X46" s="157">
        <v>1</v>
      </c>
      <c r="Y46" s="157">
        <f t="shared" si="9"/>
        <v>3</v>
      </c>
      <c r="Z46" s="157"/>
      <c r="AA46" s="157">
        <f t="shared" si="10"/>
        <v>0</v>
      </c>
      <c r="AB46" s="169">
        <f t="shared" si="11"/>
        <v>3</v>
      </c>
      <c r="AC46" s="167"/>
      <c r="AD46" s="157"/>
      <c r="AE46" s="169"/>
      <c r="AF46" s="167">
        <v>1</v>
      </c>
      <c r="AG46" s="157">
        <f t="shared" si="12"/>
        <v>12</v>
      </c>
      <c r="AH46" s="157"/>
      <c r="AI46" s="157">
        <f t="shared" si="13"/>
        <v>0</v>
      </c>
      <c r="AJ46" s="157">
        <v>1</v>
      </c>
      <c r="AK46" s="157">
        <f t="shared" si="14"/>
        <v>3</v>
      </c>
      <c r="AL46" s="157"/>
      <c r="AM46" s="157">
        <f t="shared" si="15"/>
        <v>0</v>
      </c>
      <c r="AN46" s="157"/>
      <c r="AO46" s="157">
        <f t="shared" si="16"/>
        <v>0</v>
      </c>
      <c r="AP46" s="157"/>
      <c r="AQ46" s="157">
        <f t="shared" si="17"/>
        <v>0</v>
      </c>
      <c r="AR46" s="157"/>
      <c r="AS46" s="157">
        <f>AR46*1</f>
        <v>0</v>
      </c>
      <c r="AT46" s="157"/>
      <c r="AU46" s="157">
        <f t="shared" si="19"/>
        <v>0</v>
      </c>
      <c r="AV46" s="157"/>
      <c r="AW46" s="157">
        <f t="shared" si="20"/>
        <v>0</v>
      </c>
      <c r="AX46" s="158">
        <f t="shared" si="21"/>
        <v>3</v>
      </c>
      <c r="AY46" s="170">
        <f t="shared" si="22"/>
        <v>15</v>
      </c>
      <c r="AZ46" s="171">
        <f t="shared" si="23"/>
        <v>116</v>
      </c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</row>
    <row r="47" spans="1:84" s="102" customFormat="1" ht="18.75">
      <c r="A47" s="161">
        <v>43</v>
      </c>
      <c r="B47" s="162" t="s">
        <v>96</v>
      </c>
      <c r="C47" s="163">
        <v>24303</v>
      </c>
      <c r="D47" s="164" t="s">
        <v>44</v>
      </c>
      <c r="E47" s="165" t="s">
        <v>28</v>
      </c>
      <c r="F47" s="166" t="s">
        <v>44</v>
      </c>
      <c r="G47" s="167">
        <v>9</v>
      </c>
      <c r="H47" s="157">
        <f t="shared" si="0"/>
        <v>54</v>
      </c>
      <c r="I47" s="157"/>
      <c r="J47" s="157">
        <f t="shared" si="1"/>
        <v>0</v>
      </c>
      <c r="K47" s="157">
        <v>13</v>
      </c>
      <c r="L47" s="157">
        <f t="shared" si="2"/>
        <v>30</v>
      </c>
      <c r="M47" s="168"/>
      <c r="N47" s="157">
        <f t="shared" si="3"/>
        <v>0</v>
      </c>
      <c r="O47" s="168">
        <v>5</v>
      </c>
      <c r="P47" s="168">
        <f t="shared" si="24"/>
        <v>10</v>
      </c>
      <c r="Q47" s="168">
        <v>2</v>
      </c>
      <c r="R47" s="168">
        <f t="shared" si="5"/>
        <v>6</v>
      </c>
      <c r="S47" s="169">
        <f t="shared" si="6"/>
        <v>100</v>
      </c>
      <c r="T47" s="167"/>
      <c r="U47" s="157">
        <f t="shared" si="7"/>
        <v>0</v>
      </c>
      <c r="V47" s="157"/>
      <c r="W47" s="157">
        <f t="shared" si="8"/>
        <v>0</v>
      </c>
      <c r="X47" s="157"/>
      <c r="Y47" s="157">
        <f t="shared" si="9"/>
        <v>0</v>
      </c>
      <c r="Z47" s="157"/>
      <c r="AA47" s="157">
        <f t="shared" si="10"/>
        <v>0</v>
      </c>
      <c r="AB47" s="169">
        <f t="shared" si="11"/>
        <v>0</v>
      </c>
      <c r="AC47" s="167"/>
      <c r="AD47" s="157"/>
      <c r="AE47" s="169" t="s">
        <v>120</v>
      </c>
      <c r="AF47" s="167">
        <v>1</v>
      </c>
      <c r="AG47" s="157">
        <f t="shared" si="12"/>
        <v>12</v>
      </c>
      <c r="AH47" s="157"/>
      <c r="AI47" s="157">
        <f t="shared" si="13"/>
        <v>0</v>
      </c>
      <c r="AJ47" s="157">
        <v>1</v>
      </c>
      <c r="AK47" s="157">
        <f t="shared" si="14"/>
        <v>3</v>
      </c>
      <c r="AL47" s="157"/>
      <c r="AM47" s="157">
        <f t="shared" si="15"/>
        <v>0</v>
      </c>
      <c r="AN47" s="157"/>
      <c r="AO47" s="157">
        <f t="shared" si="16"/>
        <v>0</v>
      </c>
      <c r="AP47" s="157"/>
      <c r="AQ47" s="157">
        <f t="shared" si="17"/>
        <v>0</v>
      </c>
      <c r="AR47" s="157"/>
      <c r="AS47" s="157">
        <f>AR47*1</f>
        <v>0</v>
      </c>
      <c r="AT47" s="157"/>
      <c r="AU47" s="157">
        <f t="shared" si="19"/>
        <v>0</v>
      </c>
      <c r="AV47" s="157"/>
      <c r="AW47" s="157">
        <f t="shared" si="20"/>
        <v>0</v>
      </c>
      <c r="AX47" s="158">
        <f t="shared" si="21"/>
        <v>3</v>
      </c>
      <c r="AY47" s="170">
        <f t="shared" si="22"/>
        <v>15</v>
      </c>
      <c r="AZ47" s="171">
        <f t="shared" si="23"/>
        <v>115</v>
      </c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</row>
    <row r="48" spans="1:84" s="102" customFormat="1" ht="18.75">
      <c r="A48" s="161">
        <v>44</v>
      </c>
      <c r="B48" s="162" t="s">
        <v>79</v>
      </c>
      <c r="C48" s="163">
        <v>25684</v>
      </c>
      <c r="D48" s="164" t="s">
        <v>44</v>
      </c>
      <c r="E48" s="165" t="s">
        <v>28</v>
      </c>
      <c r="F48" s="166" t="s">
        <v>44</v>
      </c>
      <c r="G48" s="167">
        <v>9</v>
      </c>
      <c r="H48" s="157">
        <f t="shared" si="0"/>
        <v>54</v>
      </c>
      <c r="I48" s="157"/>
      <c r="J48" s="157">
        <f t="shared" si="1"/>
        <v>0</v>
      </c>
      <c r="K48" s="157">
        <v>13</v>
      </c>
      <c r="L48" s="157">
        <f t="shared" si="2"/>
        <v>30</v>
      </c>
      <c r="M48" s="168"/>
      <c r="N48" s="157">
        <f t="shared" si="3"/>
        <v>0</v>
      </c>
      <c r="O48" s="168">
        <v>5</v>
      </c>
      <c r="P48" s="168">
        <f t="shared" si="24"/>
        <v>10</v>
      </c>
      <c r="Q48" s="168">
        <v>2</v>
      </c>
      <c r="R48" s="168">
        <f t="shared" si="5"/>
        <v>6</v>
      </c>
      <c r="S48" s="169">
        <f t="shared" si="6"/>
        <v>100</v>
      </c>
      <c r="T48" s="167"/>
      <c r="U48" s="157">
        <f t="shared" si="7"/>
        <v>0</v>
      </c>
      <c r="V48" s="157"/>
      <c r="W48" s="157">
        <f t="shared" si="8"/>
        <v>0</v>
      </c>
      <c r="X48" s="157"/>
      <c r="Y48" s="157">
        <f t="shared" si="9"/>
        <v>0</v>
      </c>
      <c r="Z48" s="157"/>
      <c r="AA48" s="157">
        <f t="shared" si="10"/>
        <v>0</v>
      </c>
      <c r="AB48" s="169">
        <f t="shared" si="11"/>
        <v>0</v>
      </c>
      <c r="AC48" s="167"/>
      <c r="AD48" s="157"/>
      <c r="AE48" s="169"/>
      <c r="AF48" s="167">
        <v>1</v>
      </c>
      <c r="AG48" s="157">
        <f t="shared" si="12"/>
        <v>12</v>
      </c>
      <c r="AH48" s="157"/>
      <c r="AI48" s="157">
        <f t="shared" si="13"/>
        <v>0</v>
      </c>
      <c r="AJ48" s="157">
        <v>1</v>
      </c>
      <c r="AK48" s="157">
        <f t="shared" si="14"/>
        <v>3</v>
      </c>
      <c r="AL48" s="157"/>
      <c r="AM48" s="157">
        <f t="shared" si="15"/>
        <v>0</v>
      </c>
      <c r="AN48" s="157"/>
      <c r="AO48" s="157">
        <f t="shared" si="16"/>
        <v>0</v>
      </c>
      <c r="AP48" s="157"/>
      <c r="AQ48" s="157">
        <f t="shared" si="17"/>
        <v>0</v>
      </c>
      <c r="AR48" s="157"/>
      <c r="AS48" s="157"/>
      <c r="AT48" s="157"/>
      <c r="AU48" s="157">
        <f t="shared" si="19"/>
        <v>0</v>
      </c>
      <c r="AV48" s="157"/>
      <c r="AW48" s="157">
        <f t="shared" si="20"/>
        <v>0</v>
      </c>
      <c r="AX48" s="158">
        <f t="shared" si="21"/>
        <v>3</v>
      </c>
      <c r="AY48" s="170">
        <f t="shared" si="22"/>
        <v>15</v>
      </c>
      <c r="AZ48" s="171">
        <f t="shared" si="23"/>
        <v>115</v>
      </c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</row>
    <row r="49" spans="1:84" s="103" customFormat="1" ht="18.75">
      <c r="A49" s="161">
        <v>45</v>
      </c>
      <c r="B49" s="162" t="s">
        <v>89</v>
      </c>
      <c r="C49" s="163">
        <v>23493</v>
      </c>
      <c r="D49" s="164" t="s">
        <v>26</v>
      </c>
      <c r="E49" s="165" t="s">
        <v>28</v>
      </c>
      <c r="F49" s="166" t="s">
        <v>44</v>
      </c>
      <c r="G49" s="167">
        <v>9</v>
      </c>
      <c r="H49" s="157">
        <f t="shared" si="0"/>
        <v>54</v>
      </c>
      <c r="I49" s="157"/>
      <c r="J49" s="157">
        <f t="shared" si="1"/>
        <v>0</v>
      </c>
      <c r="K49" s="157">
        <v>14</v>
      </c>
      <c r="L49" s="157">
        <f t="shared" si="2"/>
        <v>32</v>
      </c>
      <c r="M49" s="168"/>
      <c r="N49" s="157">
        <f t="shared" si="3"/>
        <v>0</v>
      </c>
      <c r="O49" s="168">
        <v>5</v>
      </c>
      <c r="P49" s="168">
        <f t="shared" si="24"/>
        <v>10</v>
      </c>
      <c r="Q49" s="168">
        <v>2</v>
      </c>
      <c r="R49" s="168">
        <f t="shared" si="5"/>
        <v>6</v>
      </c>
      <c r="S49" s="169">
        <f t="shared" si="6"/>
        <v>102</v>
      </c>
      <c r="T49" s="167"/>
      <c r="U49" s="157">
        <f t="shared" si="7"/>
        <v>0</v>
      </c>
      <c r="V49" s="157"/>
      <c r="W49" s="157">
        <f t="shared" si="8"/>
        <v>0</v>
      </c>
      <c r="X49" s="157"/>
      <c r="Y49" s="157">
        <f t="shared" si="9"/>
        <v>0</v>
      </c>
      <c r="Z49" s="157"/>
      <c r="AA49" s="157">
        <f t="shared" si="10"/>
        <v>0</v>
      </c>
      <c r="AB49" s="169">
        <f t="shared" si="11"/>
        <v>0</v>
      </c>
      <c r="AC49" s="167"/>
      <c r="AD49" s="157"/>
      <c r="AE49" s="169"/>
      <c r="AF49" s="167">
        <v>1</v>
      </c>
      <c r="AG49" s="157">
        <f t="shared" si="12"/>
        <v>12</v>
      </c>
      <c r="AH49" s="157"/>
      <c r="AI49" s="157">
        <f t="shared" si="13"/>
        <v>0</v>
      </c>
      <c r="AJ49" s="157"/>
      <c r="AK49" s="157">
        <f t="shared" si="14"/>
        <v>0</v>
      </c>
      <c r="AL49" s="157"/>
      <c r="AM49" s="157">
        <f t="shared" si="15"/>
        <v>0</v>
      </c>
      <c r="AN49" s="157"/>
      <c r="AO49" s="157">
        <f t="shared" si="16"/>
        <v>0</v>
      </c>
      <c r="AP49" s="157"/>
      <c r="AQ49" s="157">
        <f t="shared" si="17"/>
        <v>0</v>
      </c>
      <c r="AR49" s="157"/>
      <c r="AS49" s="157"/>
      <c r="AT49" s="157"/>
      <c r="AU49" s="157">
        <f t="shared" si="19"/>
        <v>0</v>
      </c>
      <c r="AV49" s="157"/>
      <c r="AW49" s="157">
        <f t="shared" si="20"/>
        <v>0</v>
      </c>
      <c r="AX49" s="158">
        <f t="shared" si="21"/>
        <v>0</v>
      </c>
      <c r="AY49" s="170">
        <f t="shared" si="22"/>
        <v>12</v>
      </c>
      <c r="AZ49" s="171">
        <f t="shared" si="23"/>
        <v>114</v>
      </c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</row>
    <row r="50" spans="1:84" s="102" customFormat="1" ht="18.75">
      <c r="A50" s="161">
        <v>46</v>
      </c>
      <c r="B50" s="162" t="s">
        <v>68</v>
      </c>
      <c r="C50" s="163">
        <v>21425</v>
      </c>
      <c r="D50" s="164" t="s">
        <v>44</v>
      </c>
      <c r="E50" s="165" t="s">
        <v>28</v>
      </c>
      <c r="F50" s="166" t="s">
        <v>44</v>
      </c>
      <c r="G50" s="167">
        <v>9</v>
      </c>
      <c r="H50" s="157">
        <f t="shared" si="0"/>
        <v>54</v>
      </c>
      <c r="I50" s="157"/>
      <c r="J50" s="157">
        <f t="shared" si="1"/>
        <v>0</v>
      </c>
      <c r="K50" s="157">
        <v>8</v>
      </c>
      <c r="L50" s="157">
        <f t="shared" si="2"/>
        <v>20</v>
      </c>
      <c r="M50" s="168"/>
      <c r="N50" s="157">
        <f t="shared" si="3"/>
        <v>0</v>
      </c>
      <c r="O50" s="168">
        <v>5</v>
      </c>
      <c r="P50" s="168">
        <f t="shared" si="24"/>
        <v>10</v>
      </c>
      <c r="Q50" s="168">
        <v>2</v>
      </c>
      <c r="R50" s="168">
        <f t="shared" si="5"/>
        <v>6</v>
      </c>
      <c r="S50" s="169">
        <f t="shared" si="6"/>
        <v>90</v>
      </c>
      <c r="T50" s="167"/>
      <c r="U50" s="157">
        <f t="shared" si="7"/>
        <v>0</v>
      </c>
      <c r="V50" s="157"/>
      <c r="W50" s="157">
        <f t="shared" si="8"/>
        <v>0</v>
      </c>
      <c r="X50" s="157"/>
      <c r="Y50" s="157">
        <f t="shared" si="9"/>
        <v>0</v>
      </c>
      <c r="Z50" s="157"/>
      <c r="AA50" s="157">
        <f t="shared" si="10"/>
        <v>0</v>
      </c>
      <c r="AB50" s="169">
        <f t="shared" si="11"/>
        <v>0</v>
      </c>
      <c r="AC50" s="167"/>
      <c r="AD50" s="157"/>
      <c r="AE50" s="169"/>
      <c r="AF50" s="167">
        <v>1</v>
      </c>
      <c r="AG50" s="157">
        <f t="shared" si="12"/>
        <v>12</v>
      </c>
      <c r="AH50" s="157"/>
      <c r="AI50" s="157">
        <f t="shared" si="13"/>
        <v>0</v>
      </c>
      <c r="AJ50" s="157">
        <v>2</v>
      </c>
      <c r="AK50" s="157">
        <f t="shared" si="14"/>
        <v>6</v>
      </c>
      <c r="AL50" s="157">
        <v>1</v>
      </c>
      <c r="AM50" s="157">
        <f t="shared" si="15"/>
        <v>1</v>
      </c>
      <c r="AN50" s="157">
        <v>1</v>
      </c>
      <c r="AO50" s="157">
        <f t="shared" si="16"/>
        <v>5</v>
      </c>
      <c r="AP50" s="157">
        <v>1</v>
      </c>
      <c r="AQ50" s="157">
        <f t="shared" si="17"/>
        <v>5</v>
      </c>
      <c r="AR50" s="157">
        <v>1</v>
      </c>
      <c r="AS50" s="157">
        <f>AR50*1</f>
        <v>1</v>
      </c>
      <c r="AT50" s="157"/>
      <c r="AU50" s="157">
        <f t="shared" si="19"/>
        <v>0</v>
      </c>
      <c r="AV50" s="157"/>
      <c r="AW50" s="157">
        <f t="shared" si="20"/>
        <v>0</v>
      </c>
      <c r="AX50" s="158">
        <f t="shared" si="21"/>
        <v>10</v>
      </c>
      <c r="AY50" s="170">
        <f t="shared" si="22"/>
        <v>22</v>
      </c>
      <c r="AZ50" s="171">
        <f t="shared" si="23"/>
        <v>112</v>
      </c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</row>
    <row r="51" spans="1:84" s="103" customFormat="1" ht="18.75" customHeight="1">
      <c r="A51" s="161">
        <v>47</v>
      </c>
      <c r="B51" s="162" t="s">
        <v>107</v>
      </c>
      <c r="C51" s="163">
        <v>22681</v>
      </c>
      <c r="D51" s="164" t="s">
        <v>44</v>
      </c>
      <c r="E51" s="165" t="s">
        <v>28</v>
      </c>
      <c r="F51" s="166" t="s">
        <v>44</v>
      </c>
      <c r="G51" s="167">
        <v>9</v>
      </c>
      <c r="H51" s="157">
        <f t="shared" si="0"/>
        <v>54</v>
      </c>
      <c r="I51" s="157"/>
      <c r="J51" s="157">
        <f t="shared" si="1"/>
        <v>0</v>
      </c>
      <c r="K51" s="157">
        <v>12</v>
      </c>
      <c r="L51" s="157">
        <f t="shared" si="2"/>
        <v>28</v>
      </c>
      <c r="M51" s="168"/>
      <c r="N51" s="157">
        <f t="shared" si="3"/>
        <v>0</v>
      </c>
      <c r="O51" s="168">
        <v>5</v>
      </c>
      <c r="P51" s="168">
        <f t="shared" si="24"/>
        <v>10</v>
      </c>
      <c r="Q51" s="168">
        <v>2</v>
      </c>
      <c r="R51" s="168">
        <f t="shared" si="5"/>
        <v>6</v>
      </c>
      <c r="S51" s="169">
        <f t="shared" si="6"/>
        <v>98</v>
      </c>
      <c r="T51" s="167"/>
      <c r="U51" s="157">
        <f t="shared" si="7"/>
        <v>0</v>
      </c>
      <c r="V51" s="157"/>
      <c r="W51" s="157">
        <f t="shared" si="8"/>
        <v>0</v>
      </c>
      <c r="X51" s="157"/>
      <c r="Y51" s="157">
        <f t="shared" si="9"/>
        <v>0</v>
      </c>
      <c r="Z51" s="157"/>
      <c r="AA51" s="157">
        <f t="shared" si="10"/>
        <v>0</v>
      </c>
      <c r="AB51" s="169">
        <f t="shared" si="11"/>
        <v>0</v>
      </c>
      <c r="AC51" s="167"/>
      <c r="AD51" s="157"/>
      <c r="AE51" s="169"/>
      <c r="AF51" s="167">
        <v>1</v>
      </c>
      <c r="AG51" s="157">
        <f t="shared" si="12"/>
        <v>12</v>
      </c>
      <c r="AH51" s="157"/>
      <c r="AI51" s="157">
        <f t="shared" si="13"/>
        <v>0</v>
      </c>
      <c r="AJ51" s="157"/>
      <c r="AK51" s="157">
        <f t="shared" si="14"/>
        <v>0</v>
      </c>
      <c r="AL51" s="157"/>
      <c r="AM51" s="157">
        <f t="shared" si="15"/>
        <v>0</v>
      </c>
      <c r="AN51" s="157"/>
      <c r="AO51" s="157">
        <f t="shared" si="16"/>
        <v>0</v>
      </c>
      <c r="AP51" s="157"/>
      <c r="AQ51" s="157">
        <f t="shared" si="17"/>
        <v>0</v>
      </c>
      <c r="AR51" s="157"/>
      <c r="AS51" s="157">
        <f>AR51*1</f>
        <v>0</v>
      </c>
      <c r="AT51" s="157"/>
      <c r="AU51" s="157">
        <f t="shared" si="19"/>
        <v>0</v>
      </c>
      <c r="AV51" s="157"/>
      <c r="AW51" s="157">
        <f t="shared" si="20"/>
        <v>0</v>
      </c>
      <c r="AX51" s="158">
        <f t="shared" si="21"/>
        <v>0</v>
      </c>
      <c r="AY51" s="170">
        <f t="shared" si="22"/>
        <v>12</v>
      </c>
      <c r="AZ51" s="171">
        <f t="shared" si="23"/>
        <v>110</v>
      </c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</row>
    <row r="52" spans="1:84" s="102" customFormat="1" ht="19.5" thickBot="1">
      <c r="A52" s="161">
        <v>48</v>
      </c>
      <c r="B52" s="180" t="s">
        <v>85</v>
      </c>
      <c r="C52" s="181">
        <v>20759</v>
      </c>
      <c r="D52" s="182" t="s">
        <v>86</v>
      </c>
      <c r="E52" s="183" t="s">
        <v>28</v>
      </c>
      <c r="F52" s="184" t="s">
        <v>44</v>
      </c>
      <c r="G52" s="167">
        <v>9</v>
      </c>
      <c r="H52" s="185">
        <f t="shared" si="0"/>
        <v>54</v>
      </c>
      <c r="I52" s="185"/>
      <c r="J52" s="185">
        <f t="shared" si="1"/>
        <v>0</v>
      </c>
      <c r="K52" s="185">
        <v>8</v>
      </c>
      <c r="L52" s="185">
        <f t="shared" si="2"/>
        <v>20</v>
      </c>
      <c r="M52" s="186"/>
      <c r="N52" s="185">
        <f t="shared" si="3"/>
        <v>0</v>
      </c>
      <c r="O52" s="186">
        <v>3</v>
      </c>
      <c r="P52" s="186">
        <f t="shared" si="24"/>
        <v>6</v>
      </c>
      <c r="Q52" s="186">
        <v>2</v>
      </c>
      <c r="R52" s="168">
        <f t="shared" si="5"/>
        <v>6</v>
      </c>
      <c r="S52" s="187">
        <f t="shared" si="6"/>
        <v>86</v>
      </c>
      <c r="T52" s="188"/>
      <c r="U52" s="185">
        <f t="shared" si="7"/>
        <v>0</v>
      </c>
      <c r="V52" s="185"/>
      <c r="W52" s="185">
        <f t="shared" si="8"/>
        <v>0</v>
      </c>
      <c r="X52" s="185"/>
      <c r="Y52" s="185">
        <f t="shared" si="9"/>
        <v>0</v>
      </c>
      <c r="Z52" s="185"/>
      <c r="AA52" s="185">
        <f t="shared" si="10"/>
        <v>0</v>
      </c>
      <c r="AB52" s="187">
        <f t="shared" si="11"/>
        <v>0</v>
      </c>
      <c r="AC52" s="188"/>
      <c r="AD52" s="185"/>
      <c r="AE52" s="187"/>
      <c r="AF52" s="188">
        <v>1</v>
      </c>
      <c r="AG52" s="185">
        <f t="shared" si="12"/>
        <v>12</v>
      </c>
      <c r="AH52" s="185"/>
      <c r="AI52" s="185">
        <f t="shared" si="13"/>
        <v>0</v>
      </c>
      <c r="AJ52" s="185"/>
      <c r="AK52" s="185">
        <f t="shared" si="14"/>
        <v>0</v>
      </c>
      <c r="AL52" s="185">
        <v>1</v>
      </c>
      <c r="AM52" s="185">
        <f t="shared" si="15"/>
        <v>1</v>
      </c>
      <c r="AN52" s="185"/>
      <c r="AO52" s="185">
        <f t="shared" si="16"/>
        <v>0</v>
      </c>
      <c r="AP52" s="185"/>
      <c r="AQ52" s="185">
        <f t="shared" si="17"/>
        <v>0</v>
      </c>
      <c r="AR52" s="185"/>
      <c r="AS52" s="185">
        <f>AR52*1</f>
        <v>0</v>
      </c>
      <c r="AT52" s="185"/>
      <c r="AU52" s="157">
        <f t="shared" si="19"/>
        <v>0</v>
      </c>
      <c r="AV52" s="185"/>
      <c r="AW52" s="157">
        <f t="shared" si="20"/>
        <v>0</v>
      </c>
      <c r="AX52" s="158">
        <f t="shared" si="21"/>
        <v>1</v>
      </c>
      <c r="AY52" s="189">
        <f t="shared" si="22"/>
        <v>13</v>
      </c>
      <c r="AZ52" s="190">
        <f t="shared" si="23"/>
        <v>99</v>
      </c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</row>
    <row r="53" ht="13.5" customHeight="1"/>
    <row r="56" ht="12.75">
      <c r="B56" s="128"/>
    </row>
    <row r="57" ht="12.75">
      <c r="B57" s="129"/>
    </row>
    <row r="58" ht="12.75">
      <c r="B58" s="129"/>
    </row>
    <row r="59" ht="12.75">
      <c r="B59" s="129"/>
    </row>
    <row r="60" ht="12.75">
      <c r="B60" s="129"/>
    </row>
    <row r="61" ht="12.75">
      <c r="B61" s="128"/>
    </row>
    <row r="62" ht="12.75">
      <c r="B62" s="57"/>
    </row>
  </sheetData>
  <sheetProtection/>
  <mergeCells count="11">
    <mergeCell ref="A1:AZ1"/>
    <mergeCell ref="F3:F4"/>
    <mergeCell ref="E3:E4"/>
    <mergeCell ref="C4:D4"/>
    <mergeCell ref="A3:D3"/>
    <mergeCell ref="G3:S3"/>
    <mergeCell ref="AZ3:AZ4"/>
    <mergeCell ref="T3:AB3"/>
    <mergeCell ref="AC3:AE3"/>
    <mergeCell ref="AF3:AY3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3"/>
  <sheetViews>
    <sheetView tabSelected="1" zoomScale="70" zoomScaleNormal="70" zoomScalePageLayoutView="0" workbookViewId="0" topLeftCell="A16">
      <selection activeCell="AZ22" sqref="AZ22"/>
    </sheetView>
  </sheetViews>
  <sheetFormatPr defaultColWidth="9.140625" defaultRowHeight="15"/>
  <cols>
    <col min="1" max="1" width="4.57421875" style="1" customWidth="1"/>
    <col min="2" max="2" width="43.00390625" style="1" bestFit="1" customWidth="1"/>
    <col min="3" max="3" width="11.57421875" style="1" bestFit="1" customWidth="1"/>
    <col min="4" max="4" width="5.00390625" style="1" customWidth="1"/>
    <col min="5" max="6" width="4.28125" style="4" bestFit="1" customWidth="1"/>
    <col min="7" max="8" width="4.421875" style="6" customWidth="1"/>
    <col min="9" max="9" width="3.28125" style="105" customWidth="1"/>
    <col min="10" max="13" width="4.421875" style="105" customWidth="1"/>
    <col min="14" max="18" width="4.421875" style="6" customWidth="1"/>
    <col min="19" max="19" width="5.8515625" style="6" customWidth="1"/>
    <col min="20" max="20" width="7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6.00390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0" width="5.00390625" style="6" customWidth="1"/>
    <col min="51" max="51" width="6.00390625" style="6" customWidth="1"/>
    <col min="52" max="52" width="7.00390625" style="6" customWidth="1"/>
    <col min="53" max="16384" width="9.140625" style="1" customWidth="1"/>
  </cols>
  <sheetData>
    <row r="1" spans="1:52" ht="23.25">
      <c r="A1" s="307" t="s">
        <v>380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9"/>
    </row>
    <row r="2" spans="1:52" ht="22.5" thickBot="1">
      <c r="A2" s="310" t="s">
        <v>325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2"/>
    </row>
    <row r="3" spans="1:52" ht="16.5" thickBot="1">
      <c r="A3" s="313" t="s">
        <v>373</v>
      </c>
      <c r="B3" s="314"/>
      <c r="C3" s="314"/>
      <c r="D3" s="315"/>
      <c r="E3" s="111"/>
      <c r="F3" s="112"/>
      <c r="G3" s="316" t="s">
        <v>6</v>
      </c>
      <c r="H3" s="317"/>
      <c r="I3" s="317"/>
      <c r="J3" s="317"/>
      <c r="K3" s="317"/>
      <c r="L3" s="317"/>
      <c r="M3" s="318"/>
      <c r="N3" s="318"/>
      <c r="O3" s="318"/>
      <c r="P3" s="318"/>
      <c r="Q3" s="318"/>
      <c r="R3" s="318"/>
      <c r="S3" s="319"/>
      <c r="T3" s="320" t="s">
        <v>11</v>
      </c>
      <c r="U3" s="317"/>
      <c r="V3" s="317"/>
      <c r="W3" s="317"/>
      <c r="X3" s="317"/>
      <c r="Y3" s="317"/>
      <c r="Z3" s="317"/>
      <c r="AA3" s="317"/>
      <c r="AB3" s="319"/>
      <c r="AC3" s="321" t="s">
        <v>12</v>
      </c>
      <c r="AD3" s="322"/>
      <c r="AE3" s="323"/>
      <c r="AF3" s="324" t="s">
        <v>23</v>
      </c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</row>
    <row r="4" spans="1:52" ht="185.25" customHeight="1">
      <c r="A4" s="113" t="s">
        <v>374</v>
      </c>
      <c r="B4" s="114" t="s">
        <v>0</v>
      </c>
      <c r="C4" s="305" t="s">
        <v>1</v>
      </c>
      <c r="D4" s="306"/>
      <c r="E4" s="115"/>
      <c r="F4" s="116"/>
      <c r="G4" s="117" t="s">
        <v>2</v>
      </c>
      <c r="H4" s="117" t="s">
        <v>3</v>
      </c>
      <c r="I4" s="117" t="s">
        <v>369</v>
      </c>
      <c r="J4" s="117" t="s">
        <v>3</v>
      </c>
      <c r="K4" s="117" t="s">
        <v>4</v>
      </c>
      <c r="L4" s="117" t="s">
        <v>3</v>
      </c>
      <c r="M4" s="117" t="s">
        <v>370</v>
      </c>
      <c r="N4" s="117" t="s">
        <v>3</v>
      </c>
      <c r="O4" s="118" t="s">
        <v>381</v>
      </c>
      <c r="P4" s="117" t="s">
        <v>3</v>
      </c>
      <c r="Q4" s="118" t="s">
        <v>382</v>
      </c>
      <c r="R4" s="117" t="s">
        <v>3</v>
      </c>
      <c r="S4" s="119" t="s">
        <v>5</v>
      </c>
      <c r="T4" s="120" t="s">
        <v>33</v>
      </c>
      <c r="U4" s="118" t="s">
        <v>3</v>
      </c>
      <c r="V4" s="121" t="s">
        <v>7</v>
      </c>
      <c r="W4" s="118" t="s">
        <v>3</v>
      </c>
      <c r="X4" s="122" t="s">
        <v>13</v>
      </c>
      <c r="Y4" s="118" t="s">
        <v>3</v>
      </c>
      <c r="Z4" s="122" t="s">
        <v>14</v>
      </c>
      <c r="AA4" s="118" t="s">
        <v>3</v>
      </c>
      <c r="AB4" s="119" t="s">
        <v>5</v>
      </c>
      <c r="AC4" s="123" t="s">
        <v>8</v>
      </c>
      <c r="AD4" s="118" t="s">
        <v>9</v>
      </c>
      <c r="AE4" s="124" t="s">
        <v>10</v>
      </c>
      <c r="AF4" s="125" t="s">
        <v>15</v>
      </c>
      <c r="AG4" s="118" t="s">
        <v>3</v>
      </c>
      <c r="AH4" s="126" t="s">
        <v>16</v>
      </c>
      <c r="AI4" s="118" t="s">
        <v>3</v>
      </c>
      <c r="AJ4" s="126" t="s">
        <v>17</v>
      </c>
      <c r="AK4" s="118" t="s">
        <v>3</v>
      </c>
      <c r="AL4" s="126" t="s">
        <v>18</v>
      </c>
      <c r="AM4" s="118" t="s">
        <v>3</v>
      </c>
      <c r="AN4" s="126" t="s">
        <v>19</v>
      </c>
      <c r="AO4" s="118" t="s">
        <v>3</v>
      </c>
      <c r="AP4" s="126" t="s">
        <v>20</v>
      </c>
      <c r="AQ4" s="118" t="s">
        <v>3</v>
      </c>
      <c r="AR4" s="126" t="s">
        <v>21</v>
      </c>
      <c r="AS4" s="118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119" t="s">
        <v>22</v>
      </c>
      <c r="AZ4" s="127" t="s">
        <v>24</v>
      </c>
    </row>
    <row r="5" spans="1:52" ht="15.75">
      <c r="A5" s="191">
        <v>1</v>
      </c>
      <c r="B5" s="192" t="s">
        <v>400</v>
      </c>
      <c r="C5" s="193">
        <v>24030</v>
      </c>
      <c r="D5" s="194" t="s">
        <v>86</v>
      </c>
      <c r="E5" s="195" t="s">
        <v>28</v>
      </c>
      <c r="F5" s="192" t="s">
        <v>86</v>
      </c>
      <c r="G5" s="196">
        <v>11</v>
      </c>
      <c r="H5" s="197">
        <f>G5*6</f>
        <v>66</v>
      </c>
      <c r="I5" s="197"/>
      <c r="J5" s="197">
        <f>I5*6</f>
        <v>0</v>
      </c>
      <c r="K5" s="197">
        <v>19</v>
      </c>
      <c r="L5" s="197">
        <f>IF(K5&gt;4,K5*2+4,K5*3)</f>
        <v>42</v>
      </c>
      <c r="M5" s="198">
        <v>4</v>
      </c>
      <c r="N5" s="197">
        <f>IF(M5&gt;4,M5*2+4,M5*3)</f>
        <v>12</v>
      </c>
      <c r="O5" s="198">
        <v>5</v>
      </c>
      <c r="P5" s="198">
        <f>O5*2</f>
        <v>10</v>
      </c>
      <c r="Q5" s="198">
        <v>2</v>
      </c>
      <c r="R5" s="198">
        <f>Q5*3</f>
        <v>6</v>
      </c>
      <c r="S5" s="199">
        <f>H5+J5+L5+N5+P5+R5</f>
        <v>136</v>
      </c>
      <c r="T5" s="191"/>
      <c r="U5" s="197">
        <f>IF(T5=0,0,6)</f>
        <v>0</v>
      </c>
      <c r="V5" s="197"/>
      <c r="W5" s="197">
        <f>V5*4</f>
        <v>0</v>
      </c>
      <c r="X5" s="197">
        <v>1</v>
      </c>
      <c r="Y5" s="197">
        <f>X5*3</f>
        <v>3</v>
      </c>
      <c r="Z5" s="197"/>
      <c r="AA5" s="197">
        <f>IF(Z5=0,0,6)</f>
        <v>0</v>
      </c>
      <c r="AB5" s="199">
        <f>U5+W5+Y5+AA5</f>
        <v>3</v>
      </c>
      <c r="AC5" s="191"/>
      <c r="AD5" s="197"/>
      <c r="AE5" s="199"/>
      <c r="AF5" s="191">
        <v>1</v>
      </c>
      <c r="AG5" s="197">
        <f>AF5*12</f>
        <v>12</v>
      </c>
      <c r="AH5" s="197"/>
      <c r="AI5" s="197">
        <f>AH5*5</f>
        <v>0</v>
      </c>
      <c r="AJ5" s="197">
        <v>1</v>
      </c>
      <c r="AK5" s="197">
        <f>AJ5*3</f>
        <v>3</v>
      </c>
      <c r="AL5" s="197"/>
      <c r="AM5" s="197">
        <f>AL5*1</f>
        <v>0</v>
      </c>
      <c r="AN5" s="197"/>
      <c r="AO5" s="197">
        <f>AN5*5</f>
        <v>0</v>
      </c>
      <c r="AP5" s="197"/>
      <c r="AQ5" s="197">
        <f>AP5*5</f>
        <v>0</v>
      </c>
      <c r="AR5" s="197"/>
      <c r="AS5" s="197">
        <f>AR5*1</f>
        <v>0</v>
      </c>
      <c r="AT5" s="197"/>
      <c r="AU5" s="133">
        <f>AT5*0.5</f>
        <v>0</v>
      </c>
      <c r="AV5" s="197"/>
      <c r="AW5" s="133">
        <f>AV5*1</f>
        <v>0</v>
      </c>
      <c r="AX5" s="136">
        <f>IF(AI5+AK5+AM5+AO5+AQ5+AS5+AU5+AW5&gt;10,10,AI5+AK5+AM5+AO5+AQ5+AS5+AU5+AW5)</f>
        <v>3</v>
      </c>
      <c r="AY5" s="200">
        <f>AG5+AX5</f>
        <v>15</v>
      </c>
      <c r="AZ5" s="201">
        <f>S5+AB5+AY5</f>
        <v>154</v>
      </c>
    </row>
    <row r="6" spans="1:52" ht="15.75">
      <c r="A6" s="191">
        <v>2</v>
      </c>
      <c r="B6" s="192" t="s">
        <v>389</v>
      </c>
      <c r="C6" s="193">
        <v>22282</v>
      </c>
      <c r="D6" s="194" t="s">
        <v>86</v>
      </c>
      <c r="E6" s="195" t="s">
        <v>28</v>
      </c>
      <c r="F6" s="192" t="s">
        <v>86</v>
      </c>
      <c r="G6" s="196">
        <v>9</v>
      </c>
      <c r="H6" s="197">
        <f>G6*6</f>
        <v>54</v>
      </c>
      <c r="I6" s="197"/>
      <c r="J6" s="197">
        <f>I6*6</f>
        <v>0</v>
      </c>
      <c r="K6" s="197">
        <v>17</v>
      </c>
      <c r="L6" s="197">
        <f>IF(K6&gt;4,K6*2+4,K6*3)</f>
        <v>38</v>
      </c>
      <c r="M6" s="198">
        <v>9</v>
      </c>
      <c r="N6" s="197">
        <f>IF(M6&gt;4,M6*2+4,M6*3)</f>
        <v>22</v>
      </c>
      <c r="O6" s="198">
        <v>5</v>
      </c>
      <c r="P6" s="198">
        <f>O6*2</f>
        <v>10</v>
      </c>
      <c r="Q6" s="198">
        <v>2</v>
      </c>
      <c r="R6" s="198">
        <f>Q6*3</f>
        <v>6</v>
      </c>
      <c r="S6" s="199">
        <f>H6+J6+L6+N6+P6+R6</f>
        <v>130</v>
      </c>
      <c r="T6" s="191"/>
      <c r="U6" s="197">
        <f>IF(T6=0,0,6)</f>
        <v>0</v>
      </c>
      <c r="V6" s="197"/>
      <c r="W6" s="197">
        <f>V6*4</f>
        <v>0</v>
      </c>
      <c r="X6" s="197"/>
      <c r="Y6" s="197">
        <f>X6*3</f>
        <v>0</v>
      </c>
      <c r="Z6" s="197"/>
      <c r="AA6" s="197">
        <f>IF(Z6=0,0,6)</f>
        <v>0</v>
      </c>
      <c r="AB6" s="199">
        <f>U6+W6+Y6+AA6</f>
        <v>0</v>
      </c>
      <c r="AC6" s="191"/>
      <c r="AD6" s="197"/>
      <c r="AE6" s="199"/>
      <c r="AF6" s="191">
        <v>1</v>
      </c>
      <c r="AG6" s="197">
        <f>AF6*12</f>
        <v>12</v>
      </c>
      <c r="AH6" s="197"/>
      <c r="AI6" s="197">
        <f>AH6*5</f>
        <v>0</v>
      </c>
      <c r="AJ6" s="197">
        <v>2</v>
      </c>
      <c r="AK6" s="197">
        <f>AJ6*3</f>
        <v>6</v>
      </c>
      <c r="AL6" s="197"/>
      <c r="AM6" s="197">
        <f>AL6*1</f>
        <v>0</v>
      </c>
      <c r="AN6" s="197">
        <v>1</v>
      </c>
      <c r="AO6" s="197">
        <f>AN6*5</f>
        <v>5</v>
      </c>
      <c r="AP6" s="197"/>
      <c r="AQ6" s="197">
        <f>AP6*5</f>
        <v>0</v>
      </c>
      <c r="AR6" s="197"/>
      <c r="AS6" s="197">
        <f>AR6*1</f>
        <v>0</v>
      </c>
      <c r="AT6" s="197"/>
      <c r="AU6" s="133">
        <f>AT6*0.5</f>
        <v>0</v>
      </c>
      <c r="AV6" s="197"/>
      <c r="AW6" s="133">
        <f>AV6*1</f>
        <v>0</v>
      </c>
      <c r="AX6" s="136">
        <f>IF(AI6+AK6+AM6+AO6+AQ6+AS6+AU6+AW6&gt;10,10,AI6+AK6+AM6+AO6+AQ6+AS6+AU6+AW6)</f>
        <v>10</v>
      </c>
      <c r="AY6" s="200">
        <f>AG6+AX6</f>
        <v>22</v>
      </c>
      <c r="AZ6" s="201">
        <f>S6+AB6+AY6</f>
        <v>152</v>
      </c>
    </row>
    <row r="7" spans="1:52" ht="15.75">
      <c r="A7" s="191">
        <v>3</v>
      </c>
      <c r="B7" s="192" t="s">
        <v>395</v>
      </c>
      <c r="C7" s="193">
        <v>23995</v>
      </c>
      <c r="D7" s="194" t="s">
        <v>86</v>
      </c>
      <c r="E7" s="195" t="s">
        <v>28</v>
      </c>
      <c r="F7" s="192" t="s">
        <v>86</v>
      </c>
      <c r="G7" s="196">
        <v>11</v>
      </c>
      <c r="H7" s="197">
        <f>G7*6</f>
        <v>66</v>
      </c>
      <c r="I7" s="197"/>
      <c r="J7" s="197">
        <f>I7*6</f>
        <v>0</v>
      </c>
      <c r="K7" s="197">
        <v>19</v>
      </c>
      <c r="L7" s="197">
        <f>IF(K7&gt;4,K7*2+4,K7*3)</f>
        <v>42</v>
      </c>
      <c r="M7" s="198">
        <v>3</v>
      </c>
      <c r="N7" s="197">
        <f>IF(M7&gt;4,M7*2+4,M7*3)</f>
        <v>9</v>
      </c>
      <c r="O7" s="198">
        <v>5</v>
      </c>
      <c r="P7" s="198">
        <f>O7*2</f>
        <v>10</v>
      </c>
      <c r="Q7" s="198">
        <v>2</v>
      </c>
      <c r="R7" s="198">
        <f>Q7*3</f>
        <v>6</v>
      </c>
      <c r="S7" s="199">
        <f>H7+J7+L7+N7+P7+R7</f>
        <v>133</v>
      </c>
      <c r="T7" s="191"/>
      <c r="U7" s="197">
        <f>IF(T7=0,0,6)</f>
        <v>0</v>
      </c>
      <c r="V7" s="197"/>
      <c r="W7" s="197">
        <f>V7*4</f>
        <v>0</v>
      </c>
      <c r="X7" s="197">
        <v>1</v>
      </c>
      <c r="Y7" s="197">
        <f>X7*3</f>
        <v>3</v>
      </c>
      <c r="Z7" s="197"/>
      <c r="AA7" s="197">
        <f>IF(Z7=0,0,6)</f>
        <v>0</v>
      </c>
      <c r="AB7" s="199">
        <f>U7+W7+Y7+AA7</f>
        <v>3</v>
      </c>
      <c r="AC7" s="191"/>
      <c r="AD7" s="197"/>
      <c r="AE7" s="199"/>
      <c r="AF7" s="191">
        <v>1</v>
      </c>
      <c r="AG7" s="197">
        <f>AF7*12</f>
        <v>12</v>
      </c>
      <c r="AH7" s="197"/>
      <c r="AI7" s="197">
        <f>AH7*5</f>
        <v>0</v>
      </c>
      <c r="AJ7" s="197">
        <v>1</v>
      </c>
      <c r="AK7" s="197">
        <f>AJ7*3</f>
        <v>3</v>
      </c>
      <c r="AL7" s="197"/>
      <c r="AM7" s="197">
        <f>AL7*1</f>
        <v>0</v>
      </c>
      <c r="AN7" s="197"/>
      <c r="AO7" s="197">
        <f>AN7*5</f>
        <v>0</v>
      </c>
      <c r="AP7" s="197"/>
      <c r="AQ7" s="197">
        <f>AP7*5</f>
        <v>0</v>
      </c>
      <c r="AR7" s="197"/>
      <c r="AS7" s="197">
        <f>AR7*1</f>
        <v>0</v>
      </c>
      <c r="AT7" s="197"/>
      <c r="AU7" s="133">
        <f>AT7*0.5</f>
        <v>0</v>
      </c>
      <c r="AV7" s="197"/>
      <c r="AW7" s="133">
        <f>AV7*1</f>
        <v>0</v>
      </c>
      <c r="AX7" s="136">
        <f>IF(AI7+AK7+AM7+AO7+AQ7+AS7+AU7+AW7&gt;10,10,AI7+AK7+AM7+AO7+AQ7+AS7+AU7+AW7)</f>
        <v>3</v>
      </c>
      <c r="AY7" s="200">
        <f>AG7+AX7</f>
        <v>15</v>
      </c>
      <c r="AZ7" s="201">
        <f>S7+AB7+AY7</f>
        <v>151</v>
      </c>
    </row>
    <row r="8" spans="1:52" ht="15.75">
      <c r="A8" s="191">
        <v>4</v>
      </c>
      <c r="B8" s="192" t="s">
        <v>405</v>
      </c>
      <c r="C8" s="193">
        <v>23907</v>
      </c>
      <c r="D8" s="194" t="s">
        <v>86</v>
      </c>
      <c r="E8" s="195" t="s">
        <v>28</v>
      </c>
      <c r="F8" s="192" t="s">
        <v>86</v>
      </c>
      <c r="G8" s="196">
        <v>11</v>
      </c>
      <c r="H8" s="197">
        <f>G8*6</f>
        <v>66</v>
      </c>
      <c r="I8" s="197"/>
      <c r="J8" s="197">
        <f>I8*6</f>
        <v>0</v>
      </c>
      <c r="K8" s="197">
        <v>16</v>
      </c>
      <c r="L8" s="197">
        <f>IF(K8&gt;4,K8*2+4,K8*3)</f>
        <v>36</v>
      </c>
      <c r="M8" s="198">
        <v>2</v>
      </c>
      <c r="N8" s="197">
        <f>IF(M8&gt;4,M8*2+4,M8*3)</f>
        <v>6</v>
      </c>
      <c r="O8" s="198">
        <v>5</v>
      </c>
      <c r="P8" s="198">
        <f>O8*2</f>
        <v>10</v>
      </c>
      <c r="Q8" s="198">
        <v>2</v>
      </c>
      <c r="R8" s="198">
        <f>Q8*3</f>
        <v>6</v>
      </c>
      <c r="S8" s="199">
        <f>H8+J8+L8+N8+P8+R8</f>
        <v>124</v>
      </c>
      <c r="T8" s="191"/>
      <c r="U8" s="197">
        <f>IF(T8=0,0,6)</f>
        <v>0</v>
      </c>
      <c r="V8" s="197"/>
      <c r="W8" s="197">
        <f>V8*4</f>
        <v>0</v>
      </c>
      <c r="X8" s="197">
        <v>2</v>
      </c>
      <c r="Y8" s="197">
        <f>X8*3</f>
        <v>6</v>
      </c>
      <c r="Z8" s="197"/>
      <c r="AA8" s="197">
        <f>IF(Z8=0,0,6)</f>
        <v>0</v>
      </c>
      <c r="AB8" s="199">
        <f>U8+W8+Y8+AA8</f>
        <v>6</v>
      </c>
      <c r="AC8" s="191"/>
      <c r="AD8" s="197"/>
      <c r="AE8" s="199"/>
      <c r="AF8" s="191">
        <v>1</v>
      </c>
      <c r="AG8" s="197">
        <f>AF8*12</f>
        <v>12</v>
      </c>
      <c r="AH8" s="197"/>
      <c r="AI8" s="197">
        <f>AH8*5</f>
        <v>0</v>
      </c>
      <c r="AJ8" s="197">
        <v>1</v>
      </c>
      <c r="AK8" s="197">
        <f>AJ8*3</f>
        <v>3</v>
      </c>
      <c r="AL8" s="197"/>
      <c r="AM8" s="197">
        <f>AL8*1</f>
        <v>0</v>
      </c>
      <c r="AN8" s="197">
        <v>1</v>
      </c>
      <c r="AO8" s="197">
        <f>AN8*5</f>
        <v>5</v>
      </c>
      <c r="AP8" s="197"/>
      <c r="AQ8" s="197">
        <f>AP8*5</f>
        <v>0</v>
      </c>
      <c r="AR8" s="197"/>
      <c r="AS8" s="197">
        <f>AR8*1</f>
        <v>0</v>
      </c>
      <c r="AT8" s="197"/>
      <c r="AU8" s="133">
        <f>AT8*0.5</f>
        <v>0</v>
      </c>
      <c r="AV8" s="197"/>
      <c r="AW8" s="133">
        <f>AV8*1</f>
        <v>0</v>
      </c>
      <c r="AX8" s="136">
        <f>IF(AI8+AK8+AM8+AO8+AQ8+AS8+AU8+AW8&gt;10,10,AI8+AK8+AM8+AO8+AQ8+AS8+AU8+AW8)</f>
        <v>8</v>
      </c>
      <c r="AY8" s="200">
        <f>AG8+AX8</f>
        <v>20</v>
      </c>
      <c r="AZ8" s="201">
        <f>S8+AB8+AY8</f>
        <v>150</v>
      </c>
    </row>
    <row r="9" spans="1:52" ht="15.75">
      <c r="A9" s="191">
        <v>5</v>
      </c>
      <c r="B9" s="192" t="s">
        <v>403</v>
      </c>
      <c r="C9" s="193">
        <v>23273</v>
      </c>
      <c r="D9" s="194" t="s">
        <v>86</v>
      </c>
      <c r="E9" s="195" t="s">
        <v>28</v>
      </c>
      <c r="F9" s="192" t="s">
        <v>86</v>
      </c>
      <c r="G9" s="196">
        <v>11</v>
      </c>
      <c r="H9" s="197">
        <f>G9*6</f>
        <v>66</v>
      </c>
      <c r="I9" s="197"/>
      <c r="J9" s="197">
        <f>I9*6</f>
        <v>0</v>
      </c>
      <c r="K9" s="197">
        <v>11</v>
      </c>
      <c r="L9" s="197">
        <f>IF(K9&gt;4,K9*2+4,K9*3)</f>
        <v>26</v>
      </c>
      <c r="M9" s="198">
        <v>9</v>
      </c>
      <c r="N9" s="197">
        <f>IF(M9&gt;4,M9*2+4,M9*3)</f>
        <v>22</v>
      </c>
      <c r="O9" s="198">
        <v>5</v>
      </c>
      <c r="P9" s="198">
        <f>O9*2</f>
        <v>10</v>
      </c>
      <c r="Q9" s="198">
        <v>2</v>
      </c>
      <c r="R9" s="198">
        <f>Q9*3</f>
        <v>6</v>
      </c>
      <c r="S9" s="199">
        <f>H9+J9+L9+N9+P9+R9</f>
        <v>130</v>
      </c>
      <c r="T9" s="191"/>
      <c r="U9" s="197">
        <f>IF(T9=0,0,6)</f>
        <v>0</v>
      </c>
      <c r="V9" s="197"/>
      <c r="W9" s="197">
        <f>V9*4</f>
        <v>0</v>
      </c>
      <c r="X9" s="197">
        <v>1</v>
      </c>
      <c r="Y9" s="197">
        <f>X9*3</f>
        <v>3</v>
      </c>
      <c r="Z9" s="197"/>
      <c r="AA9" s="197">
        <f>IF(Z9=0,0,6)</f>
        <v>0</v>
      </c>
      <c r="AB9" s="199">
        <f>U9+W9+Y9+AA9</f>
        <v>3</v>
      </c>
      <c r="AC9" s="191"/>
      <c r="AD9" s="197"/>
      <c r="AE9" s="199" t="s">
        <v>120</v>
      </c>
      <c r="AF9" s="191">
        <v>1</v>
      </c>
      <c r="AG9" s="197">
        <f>AF9*12</f>
        <v>12</v>
      </c>
      <c r="AH9" s="197"/>
      <c r="AI9" s="197">
        <f>AH9*5</f>
        <v>0</v>
      </c>
      <c r="AJ9" s="197">
        <v>1</v>
      </c>
      <c r="AK9" s="197">
        <f>AJ9*3</f>
        <v>3</v>
      </c>
      <c r="AL9" s="197"/>
      <c r="AM9" s="197">
        <f>AL9*1</f>
        <v>0</v>
      </c>
      <c r="AN9" s="197"/>
      <c r="AO9" s="197">
        <f>AN9*5</f>
        <v>0</v>
      </c>
      <c r="AP9" s="197"/>
      <c r="AQ9" s="197">
        <f>AP9*5</f>
        <v>0</v>
      </c>
      <c r="AR9" s="197"/>
      <c r="AS9" s="197">
        <f>AR9*1</f>
        <v>0</v>
      </c>
      <c r="AT9" s="197"/>
      <c r="AU9" s="133">
        <f>AT9*0.5</f>
        <v>0</v>
      </c>
      <c r="AV9" s="197"/>
      <c r="AW9" s="133">
        <f>AV9*1</f>
        <v>0</v>
      </c>
      <c r="AX9" s="136">
        <f>IF(AI9+AK9+AM9+AO9+AQ9+AS9+AU9+AW9&gt;10,10,AI9+AK9+AM9+AO9+AQ9+AS9+AU9+AW9)</f>
        <v>3</v>
      </c>
      <c r="AY9" s="200">
        <f>AG9+AX9</f>
        <v>15</v>
      </c>
      <c r="AZ9" s="201">
        <f>S9+AB9+AY9</f>
        <v>148</v>
      </c>
    </row>
    <row r="10" spans="1:52" ht="15.75">
      <c r="A10" s="191">
        <v>6</v>
      </c>
      <c r="B10" s="192" t="s">
        <v>406</v>
      </c>
      <c r="C10" s="193">
        <v>23625</v>
      </c>
      <c r="D10" s="194" t="s">
        <v>86</v>
      </c>
      <c r="E10" s="195" t="s">
        <v>28</v>
      </c>
      <c r="F10" s="192" t="s">
        <v>86</v>
      </c>
      <c r="G10" s="196">
        <v>11</v>
      </c>
      <c r="H10" s="197">
        <f>G10*6</f>
        <v>66</v>
      </c>
      <c r="I10" s="197"/>
      <c r="J10" s="197">
        <f>I10*6</f>
        <v>0</v>
      </c>
      <c r="K10" s="197">
        <v>17</v>
      </c>
      <c r="L10" s="197">
        <f>IF(K10&gt;4,K10*2+4,K10*3)</f>
        <v>38</v>
      </c>
      <c r="M10" s="198">
        <v>2</v>
      </c>
      <c r="N10" s="197">
        <f>IF(M10&gt;4,M10*2+4,M10*3)</f>
        <v>6</v>
      </c>
      <c r="O10" s="198">
        <v>5</v>
      </c>
      <c r="P10" s="198">
        <f>O10*2</f>
        <v>10</v>
      </c>
      <c r="Q10" s="198">
        <v>2</v>
      </c>
      <c r="R10" s="198">
        <f>Q10*3</f>
        <v>6</v>
      </c>
      <c r="S10" s="199">
        <f>H10+J10+L10+N10+P10+R10</f>
        <v>126</v>
      </c>
      <c r="T10" s="191"/>
      <c r="U10" s="197">
        <f>IF(T10=0,0,6)</f>
        <v>0</v>
      </c>
      <c r="V10" s="197"/>
      <c r="W10" s="197">
        <f>V10*4</f>
        <v>0</v>
      </c>
      <c r="X10" s="197"/>
      <c r="Y10" s="197">
        <f>X10*3</f>
        <v>0</v>
      </c>
      <c r="Z10" s="197"/>
      <c r="AA10" s="197">
        <f>IF(Z10=0,0,6)</f>
        <v>0</v>
      </c>
      <c r="AB10" s="199">
        <f>U10+W10+Y10+AA10</f>
        <v>0</v>
      </c>
      <c r="AC10" s="191"/>
      <c r="AD10" s="197"/>
      <c r="AE10" s="199"/>
      <c r="AF10" s="191">
        <v>1</v>
      </c>
      <c r="AG10" s="197">
        <f>AF10*12</f>
        <v>12</v>
      </c>
      <c r="AH10" s="197"/>
      <c r="AI10" s="197">
        <f>AH10*5</f>
        <v>0</v>
      </c>
      <c r="AJ10" s="197">
        <v>1</v>
      </c>
      <c r="AK10" s="197">
        <f>AJ10*3</f>
        <v>3</v>
      </c>
      <c r="AL10" s="197">
        <v>3</v>
      </c>
      <c r="AM10" s="197">
        <f>AL10*1</f>
        <v>3</v>
      </c>
      <c r="AN10" s="197">
        <v>1</v>
      </c>
      <c r="AO10" s="197">
        <f>AN10*5</f>
        <v>5</v>
      </c>
      <c r="AP10" s="197"/>
      <c r="AQ10" s="197">
        <f>AP10*5</f>
        <v>0</v>
      </c>
      <c r="AR10" s="197"/>
      <c r="AS10" s="197">
        <f>AR10*1</f>
        <v>0</v>
      </c>
      <c r="AT10" s="197"/>
      <c r="AU10" s="133">
        <f>AT10*0.5</f>
        <v>0</v>
      </c>
      <c r="AV10" s="197"/>
      <c r="AW10" s="133">
        <f>AV10*1</f>
        <v>0</v>
      </c>
      <c r="AX10" s="136">
        <f>IF(AI10+AK10+AM10+AO10+AQ10+AS10+AU10+AW10&gt;10,10,AI10+AK10+AM10+AO10+AQ10+AS10+AU10+AW10)</f>
        <v>10</v>
      </c>
      <c r="AY10" s="200">
        <f>AG10+AX10</f>
        <v>22</v>
      </c>
      <c r="AZ10" s="201">
        <f>S10+AB10+AY10</f>
        <v>148</v>
      </c>
    </row>
    <row r="11" spans="1:52" ht="15.75">
      <c r="A11" s="191">
        <v>7</v>
      </c>
      <c r="B11" s="192" t="s">
        <v>384</v>
      </c>
      <c r="C11" s="193">
        <v>24302</v>
      </c>
      <c r="D11" s="194" t="s">
        <v>86</v>
      </c>
      <c r="E11" s="195" t="s">
        <v>28</v>
      </c>
      <c r="F11" s="192" t="s">
        <v>86</v>
      </c>
      <c r="G11" s="196">
        <v>11</v>
      </c>
      <c r="H11" s="197">
        <f>G11*6</f>
        <v>66</v>
      </c>
      <c r="I11" s="197"/>
      <c r="J11" s="197">
        <f>I11*6</f>
        <v>0</v>
      </c>
      <c r="K11" s="197">
        <v>15</v>
      </c>
      <c r="L11" s="197">
        <f>IF(K11&gt;4,K11*2+4,K11*3)</f>
        <v>34</v>
      </c>
      <c r="M11" s="198">
        <v>3</v>
      </c>
      <c r="N11" s="197">
        <f>IF(M11&gt;4,M11*2+4,M11*3)</f>
        <v>9</v>
      </c>
      <c r="O11" s="198">
        <v>5</v>
      </c>
      <c r="P11" s="198">
        <f>O11*2</f>
        <v>10</v>
      </c>
      <c r="Q11" s="198">
        <v>2</v>
      </c>
      <c r="R11" s="198">
        <f>Q11*3</f>
        <v>6</v>
      </c>
      <c r="S11" s="199">
        <f>H11+J11+L11+N11+P11+R11</f>
        <v>125</v>
      </c>
      <c r="T11" s="191"/>
      <c r="U11" s="197">
        <f>IF(T11=0,0,6)</f>
        <v>0</v>
      </c>
      <c r="V11" s="197"/>
      <c r="W11" s="197">
        <f>V11*4</f>
        <v>0</v>
      </c>
      <c r="X11" s="197">
        <v>1</v>
      </c>
      <c r="Y11" s="197">
        <f>X11*3</f>
        <v>3</v>
      </c>
      <c r="Z11" s="197"/>
      <c r="AA11" s="197">
        <f>IF(Z11=0,0,6)</f>
        <v>0</v>
      </c>
      <c r="AB11" s="199">
        <f>U11+W11+Y11+AA11</f>
        <v>3</v>
      </c>
      <c r="AC11" s="191"/>
      <c r="AD11" s="197"/>
      <c r="AE11" s="199"/>
      <c r="AF11" s="191">
        <v>1</v>
      </c>
      <c r="AG11" s="197">
        <f>AF11*12</f>
        <v>12</v>
      </c>
      <c r="AH11" s="197"/>
      <c r="AI11" s="197">
        <f>AH11*5</f>
        <v>0</v>
      </c>
      <c r="AJ11" s="197">
        <v>2</v>
      </c>
      <c r="AK11" s="197">
        <f>AJ11*3</f>
        <v>6</v>
      </c>
      <c r="AL11" s="197">
        <v>2</v>
      </c>
      <c r="AM11" s="197">
        <f>AL11*1</f>
        <v>2</v>
      </c>
      <c r="AN11" s="197"/>
      <c r="AO11" s="197">
        <f>AN11*5</f>
        <v>0</v>
      </c>
      <c r="AP11" s="197"/>
      <c r="AQ11" s="197">
        <f>AP11*5</f>
        <v>0</v>
      </c>
      <c r="AR11" s="197"/>
      <c r="AS11" s="197">
        <f>AR11*1</f>
        <v>0</v>
      </c>
      <c r="AT11" s="197"/>
      <c r="AU11" s="133">
        <f>AT11*0.5</f>
        <v>0</v>
      </c>
      <c r="AV11" s="197"/>
      <c r="AW11" s="133">
        <f>AV11*1</f>
        <v>0</v>
      </c>
      <c r="AX11" s="136">
        <f>IF(AI11+AK11+AM11+AO11+AQ11+AS11+AU11+AW11&gt;10,10,AI11+AK11+AM11+AO11+AQ11+AS11+AU11+AW11)</f>
        <v>8</v>
      </c>
      <c r="AY11" s="200">
        <f>AG11+AX11</f>
        <v>20</v>
      </c>
      <c r="AZ11" s="201">
        <f>S11+AB11+AY11</f>
        <v>148</v>
      </c>
    </row>
    <row r="12" spans="1:52" ht="15.75">
      <c r="A12" s="191">
        <v>8</v>
      </c>
      <c r="B12" s="192" t="s">
        <v>407</v>
      </c>
      <c r="C12" s="193">
        <v>19225</v>
      </c>
      <c r="D12" s="194" t="s">
        <v>86</v>
      </c>
      <c r="E12" s="195" t="s">
        <v>28</v>
      </c>
      <c r="F12" s="192" t="s">
        <v>86</v>
      </c>
      <c r="G12" s="196">
        <v>11</v>
      </c>
      <c r="H12" s="197">
        <f>G12*6</f>
        <v>66</v>
      </c>
      <c r="I12" s="197"/>
      <c r="J12" s="197">
        <f>I12*6</f>
        <v>0</v>
      </c>
      <c r="K12" s="197">
        <v>19</v>
      </c>
      <c r="L12" s="197">
        <f>IF(K12&gt;4,K12*2+4,K12*3)</f>
        <v>42</v>
      </c>
      <c r="M12" s="198">
        <v>2</v>
      </c>
      <c r="N12" s="197">
        <f>IF(M12&gt;4,M12*2+4,M12*3)</f>
        <v>6</v>
      </c>
      <c r="O12" s="198">
        <v>5</v>
      </c>
      <c r="P12" s="198">
        <f>O12*2</f>
        <v>10</v>
      </c>
      <c r="Q12" s="198">
        <v>2</v>
      </c>
      <c r="R12" s="198">
        <f>Q12*3</f>
        <v>6</v>
      </c>
      <c r="S12" s="199">
        <f>H12+J12+L12+N12+P12+R12</f>
        <v>130</v>
      </c>
      <c r="T12" s="191"/>
      <c r="U12" s="197">
        <f>IF(T12=0,0,6)</f>
        <v>0</v>
      </c>
      <c r="V12" s="197"/>
      <c r="W12" s="197">
        <f>V12*4</f>
        <v>0</v>
      </c>
      <c r="X12" s="197"/>
      <c r="Y12" s="197">
        <f>X12*3</f>
        <v>0</v>
      </c>
      <c r="Z12" s="197"/>
      <c r="AA12" s="197">
        <f>IF(Z12=0,0,6)</f>
        <v>0</v>
      </c>
      <c r="AB12" s="199">
        <f>U12+W12+Y12+AA12</f>
        <v>0</v>
      </c>
      <c r="AC12" s="191"/>
      <c r="AD12" s="197"/>
      <c r="AE12" s="199"/>
      <c r="AF12" s="191">
        <v>1</v>
      </c>
      <c r="AG12" s="197">
        <f>AF12*12</f>
        <v>12</v>
      </c>
      <c r="AH12" s="197"/>
      <c r="AI12" s="197">
        <f>AH12*5</f>
        <v>0</v>
      </c>
      <c r="AJ12" s="197">
        <v>1</v>
      </c>
      <c r="AK12" s="197">
        <f>AJ12*3</f>
        <v>3</v>
      </c>
      <c r="AL12" s="197">
        <v>1</v>
      </c>
      <c r="AM12" s="197">
        <f>AL12*1</f>
        <v>1</v>
      </c>
      <c r="AN12" s="197"/>
      <c r="AO12" s="197">
        <f>AN12*5</f>
        <v>0</v>
      </c>
      <c r="AP12" s="197"/>
      <c r="AQ12" s="197">
        <f>AP12*5</f>
        <v>0</v>
      </c>
      <c r="AR12" s="197">
        <v>1</v>
      </c>
      <c r="AS12" s="197">
        <f>AR12*1</f>
        <v>1</v>
      </c>
      <c r="AT12" s="197"/>
      <c r="AU12" s="133">
        <f>AT12*0.5</f>
        <v>0</v>
      </c>
      <c r="AV12" s="197"/>
      <c r="AW12" s="133">
        <f>AV12*1</f>
        <v>0</v>
      </c>
      <c r="AX12" s="136">
        <f>IF(AI12+AK12+AM12+AO12+AQ12+AS12+AU12+AW12&gt;10,10,AI12+AK12+AM12+AO12+AQ12+AS12+AU12+AW12)</f>
        <v>5</v>
      </c>
      <c r="AY12" s="200">
        <f>AG12+AX12</f>
        <v>17</v>
      </c>
      <c r="AZ12" s="201">
        <f>S12+AB12+AY12</f>
        <v>147</v>
      </c>
    </row>
    <row r="13" spans="1:52" ht="15.75">
      <c r="A13" s="191">
        <v>9</v>
      </c>
      <c r="B13" s="192" t="s">
        <v>402</v>
      </c>
      <c r="C13" s="193">
        <v>22043</v>
      </c>
      <c r="D13" s="194" t="s">
        <v>86</v>
      </c>
      <c r="E13" s="195" t="s">
        <v>28</v>
      </c>
      <c r="F13" s="192" t="s">
        <v>86</v>
      </c>
      <c r="G13" s="196">
        <v>11</v>
      </c>
      <c r="H13" s="197">
        <f>G13*6</f>
        <v>66</v>
      </c>
      <c r="I13" s="197"/>
      <c r="J13" s="197">
        <f>I13*6</f>
        <v>0</v>
      </c>
      <c r="K13" s="197">
        <v>19</v>
      </c>
      <c r="L13" s="197">
        <f>IF(K13&gt;4,K13*2+4,K13*3)</f>
        <v>42</v>
      </c>
      <c r="M13" s="198"/>
      <c r="N13" s="197">
        <f>IF(M13&gt;4,M13*2+4,M13*3)</f>
        <v>0</v>
      </c>
      <c r="O13" s="198">
        <v>5</v>
      </c>
      <c r="P13" s="198">
        <f>O13*2</f>
        <v>10</v>
      </c>
      <c r="Q13" s="198">
        <v>2</v>
      </c>
      <c r="R13" s="198">
        <f>Q13*3</f>
        <v>6</v>
      </c>
      <c r="S13" s="199">
        <f>H13+J13+L13+N13+P13+R13</f>
        <v>124</v>
      </c>
      <c r="T13" s="191"/>
      <c r="U13" s="197">
        <f>IF(T13=0,0,6)</f>
        <v>0</v>
      </c>
      <c r="V13" s="197"/>
      <c r="W13" s="197">
        <f>V13*4</f>
        <v>0</v>
      </c>
      <c r="X13" s="197">
        <v>2</v>
      </c>
      <c r="Y13" s="197">
        <f>X13*3</f>
        <v>6</v>
      </c>
      <c r="Z13" s="197"/>
      <c r="AA13" s="197">
        <f>IF(Z13=0,0,6)</f>
        <v>0</v>
      </c>
      <c r="AB13" s="199">
        <f>U13+W13+Y13+AA13</f>
        <v>6</v>
      </c>
      <c r="AC13" s="191"/>
      <c r="AD13" s="197"/>
      <c r="AE13" s="199"/>
      <c r="AF13" s="191">
        <v>1</v>
      </c>
      <c r="AG13" s="197">
        <f>AF13*12</f>
        <v>12</v>
      </c>
      <c r="AH13" s="197"/>
      <c r="AI13" s="197">
        <f>AH13*5</f>
        <v>0</v>
      </c>
      <c r="AJ13" s="197"/>
      <c r="AK13" s="197">
        <f>AJ13*3</f>
        <v>0</v>
      </c>
      <c r="AL13" s="197"/>
      <c r="AM13" s="197">
        <f>AL13*1</f>
        <v>0</v>
      </c>
      <c r="AN13" s="197">
        <v>1</v>
      </c>
      <c r="AO13" s="197">
        <f>AN13*5</f>
        <v>5</v>
      </c>
      <c r="AP13" s="197"/>
      <c r="AQ13" s="197">
        <f>AP13*5</f>
        <v>0</v>
      </c>
      <c r="AR13" s="197"/>
      <c r="AS13" s="197">
        <f>AR13*1</f>
        <v>0</v>
      </c>
      <c r="AT13" s="197"/>
      <c r="AU13" s="133">
        <f>AT13*0.5</f>
        <v>0</v>
      </c>
      <c r="AV13" s="197"/>
      <c r="AW13" s="133">
        <f>AV13*1</f>
        <v>0</v>
      </c>
      <c r="AX13" s="136">
        <f>IF(AI13+AK13+AM13+AO13+AQ13+AS13+AU13+AW13&gt;10,10,AI13+AK13+AM13+AO13+AQ13+AS13+AU13+AW13)</f>
        <v>5</v>
      </c>
      <c r="AY13" s="200">
        <f>AG13+AX13</f>
        <v>17</v>
      </c>
      <c r="AZ13" s="201">
        <f>S13+AB13+AY13</f>
        <v>147</v>
      </c>
    </row>
    <row r="14" spans="1:52" ht="15.75">
      <c r="A14" s="191">
        <v>10</v>
      </c>
      <c r="B14" s="192" t="s">
        <v>398</v>
      </c>
      <c r="C14" s="193">
        <v>25519</v>
      </c>
      <c r="D14" s="194" t="s">
        <v>86</v>
      </c>
      <c r="E14" s="195" t="s">
        <v>28</v>
      </c>
      <c r="F14" s="192" t="s">
        <v>86</v>
      </c>
      <c r="G14" s="196">
        <v>11</v>
      </c>
      <c r="H14" s="197">
        <f>G14*6</f>
        <v>66</v>
      </c>
      <c r="I14" s="197"/>
      <c r="J14" s="197">
        <f>I14*6</f>
        <v>0</v>
      </c>
      <c r="K14" s="197">
        <v>12</v>
      </c>
      <c r="L14" s="197">
        <f>IF(K14&gt;4,K14*2+4,K14*3)</f>
        <v>28</v>
      </c>
      <c r="M14" s="198">
        <v>4</v>
      </c>
      <c r="N14" s="197">
        <f>IF(M14&gt;4,M14*2+4,M14*3)</f>
        <v>12</v>
      </c>
      <c r="O14" s="198">
        <v>5</v>
      </c>
      <c r="P14" s="198">
        <v>10</v>
      </c>
      <c r="Q14" s="198">
        <v>2</v>
      </c>
      <c r="R14" s="198">
        <f>Q14*3</f>
        <v>6</v>
      </c>
      <c r="S14" s="199">
        <f>H14+J14+L14+N14+P14+R14</f>
        <v>122</v>
      </c>
      <c r="T14" s="191"/>
      <c r="U14" s="197">
        <f>IF(T14=0,0,6)</f>
        <v>0</v>
      </c>
      <c r="V14" s="197"/>
      <c r="W14" s="197">
        <f>V14*4</f>
        <v>0</v>
      </c>
      <c r="X14" s="197">
        <v>1</v>
      </c>
      <c r="Y14" s="197">
        <f>X14*3</f>
        <v>3</v>
      </c>
      <c r="Z14" s="197"/>
      <c r="AA14" s="197">
        <f>IF(Z14=0,0,6)</f>
        <v>0</v>
      </c>
      <c r="AB14" s="199">
        <f>U14+W14+Y14+AA14</f>
        <v>3</v>
      </c>
      <c r="AC14" s="191"/>
      <c r="AD14" s="197"/>
      <c r="AE14" s="199"/>
      <c r="AF14" s="191">
        <v>1</v>
      </c>
      <c r="AG14" s="197">
        <f>AF14*12</f>
        <v>12</v>
      </c>
      <c r="AH14" s="197"/>
      <c r="AI14" s="197">
        <f>AH14*5</f>
        <v>0</v>
      </c>
      <c r="AJ14" s="197">
        <v>1</v>
      </c>
      <c r="AK14" s="197">
        <f>AJ14*3</f>
        <v>3</v>
      </c>
      <c r="AL14" s="197">
        <v>2</v>
      </c>
      <c r="AM14" s="197">
        <f>AL14*1</f>
        <v>2</v>
      </c>
      <c r="AN14" s="197">
        <v>1</v>
      </c>
      <c r="AO14" s="197">
        <f>AN14*5</f>
        <v>5</v>
      </c>
      <c r="AP14" s="197"/>
      <c r="AQ14" s="197">
        <f>AP14*5</f>
        <v>0</v>
      </c>
      <c r="AR14" s="197">
        <v>1</v>
      </c>
      <c r="AS14" s="197">
        <f>AR14*1</f>
        <v>1</v>
      </c>
      <c r="AT14" s="197"/>
      <c r="AU14" s="133">
        <f>AT14*0.5</f>
        <v>0</v>
      </c>
      <c r="AV14" s="197"/>
      <c r="AW14" s="133">
        <f>AV14*1</f>
        <v>0</v>
      </c>
      <c r="AX14" s="136">
        <f>IF(AI14+AK14+AM14+AO14+AQ14+AS14+AU14+AW14&gt;10,10,AI14+AK14+AM14+AO14+AQ14+AS14+AU14+AW14)</f>
        <v>10</v>
      </c>
      <c r="AY14" s="200">
        <f>AG14+AX14</f>
        <v>22</v>
      </c>
      <c r="AZ14" s="201">
        <f>S14+AB14+AY14</f>
        <v>147</v>
      </c>
    </row>
    <row r="15" spans="1:52" ht="15.75">
      <c r="A15" s="191">
        <v>11</v>
      </c>
      <c r="B15" s="192" t="s">
        <v>383</v>
      </c>
      <c r="C15" s="193">
        <v>22777</v>
      </c>
      <c r="D15" s="194" t="s">
        <v>86</v>
      </c>
      <c r="E15" s="195" t="s">
        <v>28</v>
      </c>
      <c r="F15" s="192" t="s">
        <v>86</v>
      </c>
      <c r="G15" s="196">
        <v>11</v>
      </c>
      <c r="H15" s="197">
        <f>G15*6</f>
        <v>66</v>
      </c>
      <c r="I15" s="197"/>
      <c r="J15" s="197">
        <f>I15*6</f>
        <v>0</v>
      </c>
      <c r="K15" s="197">
        <v>18</v>
      </c>
      <c r="L15" s="197">
        <f>IF(K15&gt;4,K15*2+4,K15*3)</f>
        <v>40</v>
      </c>
      <c r="M15" s="198">
        <v>3</v>
      </c>
      <c r="N15" s="197">
        <f>IF(M15&gt;4,M15*2+4,M15*3)</f>
        <v>9</v>
      </c>
      <c r="O15" s="198">
        <v>5</v>
      </c>
      <c r="P15" s="198">
        <f>O15*2</f>
        <v>10</v>
      </c>
      <c r="Q15" s="198">
        <v>2</v>
      </c>
      <c r="R15" s="198">
        <f>Q15*3</f>
        <v>6</v>
      </c>
      <c r="S15" s="199">
        <f>H15+J15+L15+N15+P15+R15</f>
        <v>131</v>
      </c>
      <c r="T15" s="191"/>
      <c r="U15" s="197">
        <f>IF(T15=0,0,6)</f>
        <v>0</v>
      </c>
      <c r="V15" s="197"/>
      <c r="W15" s="197">
        <f>V15*4</f>
        <v>0</v>
      </c>
      <c r="X15" s="197"/>
      <c r="Y15" s="197">
        <f>X15*3</f>
        <v>0</v>
      </c>
      <c r="Z15" s="197"/>
      <c r="AA15" s="197">
        <f>IF(Z15=0,0,6)</f>
        <v>0</v>
      </c>
      <c r="AB15" s="199">
        <f>U15+W15+Y15+AA15</f>
        <v>0</v>
      </c>
      <c r="AC15" s="191"/>
      <c r="AD15" s="197"/>
      <c r="AE15" s="199"/>
      <c r="AF15" s="191">
        <v>1</v>
      </c>
      <c r="AG15" s="197">
        <f>AF15*12</f>
        <v>12</v>
      </c>
      <c r="AH15" s="197"/>
      <c r="AI15" s="197">
        <f>AH15*5</f>
        <v>0</v>
      </c>
      <c r="AJ15" s="197">
        <v>1</v>
      </c>
      <c r="AK15" s="197">
        <f>AJ15*3</f>
        <v>3</v>
      </c>
      <c r="AL15" s="197"/>
      <c r="AM15" s="197">
        <f>AL15*1</f>
        <v>0</v>
      </c>
      <c r="AN15" s="197"/>
      <c r="AO15" s="197">
        <f>AN15*5</f>
        <v>0</v>
      </c>
      <c r="AP15" s="197"/>
      <c r="AQ15" s="197">
        <f>AP15*5</f>
        <v>0</v>
      </c>
      <c r="AR15" s="197"/>
      <c r="AS15" s="197">
        <f>AR15*1</f>
        <v>0</v>
      </c>
      <c r="AT15" s="197"/>
      <c r="AU15" s="133">
        <f>AT15*0.5</f>
        <v>0</v>
      </c>
      <c r="AV15" s="197"/>
      <c r="AW15" s="133">
        <f>AV15*1</f>
        <v>0</v>
      </c>
      <c r="AX15" s="136">
        <f>IF(AI15+AK15+AM15+AO15+AQ15+AS15+AU15+AW15&gt;10,10,AI15+AK15+AM15+AO15+AQ15+AS15+AU15+AW15)</f>
        <v>3</v>
      </c>
      <c r="AY15" s="200">
        <f>AG15+AX15</f>
        <v>15</v>
      </c>
      <c r="AZ15" s="201">
        <f>S15+AB15+AY15</f>
        <v>146</v>
      </c>
    </row>
    <row r="16" spans="1:52" ht="15.75">
      <c r="A16" s="191">
        <v>12</v>
      </c>
      <c r="B16" s="192" t="s">
        <v>399</v>
      </c>
      <c r="C16" s="193">
        <v>24353</v>
      </c>
      <c r="D16" s="194" t="s">
        <v>86</v>
      </c>
      <c r="E16" s="195" t="s">
        <v>28</v>
      </c>
      <c r="F16" s="192" t="s">
        <v>86</v>
      </c>
      <c r="G16" s="196">
        <v>11</v>
      </c>
      <c r="H16" s="197">
        <f>G16*6</f>
        <v>66</v>
      </c>
      <c r="I16" s="197"/>
      <c r="J16" s="197">
        <f>I16*6</f>
        <v>0</v>
      </c>
      <c r="K16" s="197">
        <v>16</v>
      </c>
      <c r="L16" s="197">
        <f>IF(K16&gt;4,K16*2+4,K16*3)</f>
        <v>36</v>
      </c>
      <c r="M16" s="198">
        <v>3</v>
      </c>
      <c r="N16" s="197">
        <f>IF(M16&gt;4,M16*2+4,M16*3)</f>
        <v>9</v>
      </c>
      <c r="O16" s="198">
        <v>5</v>
      </c>
      <c r="P16" s="198">
        <f>O16*2</f>
        <v>10</v>
      </c>
      <c r="Q16" s="198">
        <v>2</v>
      </c>
      <c r="R16" s="198">
        <f>Q16*3</f>
        <v>6</v>
      </c>
      <c r="S16" s="199">
        <f>H16+J16+L16+N16+P16+R16</f>
        <v>127</v>
      </c>
      <c r="T16" s="191"/>
      <c r="U16" s="197">
        <f>IF(T16=0,0,6)</f>
        <v>0</v>
      </c>
      <c r="V16" s="197"/>
      <c r="W16" s="197">
        <f>V16*4</f>
        <v>0</v>
      </c>
      <c r="X16" s="197">
        <v>1</v>
      </c>
      <c r="Y16" s="197">
        <f>X16*3</f>
        <v>3</v>
      </c>
      <c r="Z16" s="197"/>
      <c r="AA16" s="197">
        <f>IF(Z16=0,0,6)</f>
        <v>0</v>
      </c>
      <c r="AB16" s="199">
        <f>U16+W16+Y16+AA16</f>
        <v>3</v>
      </c>
      <c r="AC16" s="191"/>
      <c r="AD16" s="197"/>
      <c r="AE16" s="199"/>
      <c r="AF16" s="191">
        <v>1</v>
      </c>
      <c r="AG16" s="197">
        <f>AF16*12</f>
        <v>12</v>
      </c>
      <c r="AH16" s="197"/>
      <c r="AI16" s="197">
        <f>AH16*5</f>
        <v>0</v>
      </c>
      <c r="AJ16" s="197">
        <v>1</v>
      </c>
      <c r="AK16" s="197">
        <f>AJ16*3</f>
        <v>3</v>
      </c>
      <c r="AL16" s="197"/>
      <c r="AM16" s="197">
        <f>AL16*1</f>
        <v>0</v>
      </c>
      <c r="AN16" s="197"/>
      <c r="AO16" s="197">
        <f>AN16*5</f>
        <v>0</v>
      </c>
      <c r="AP16" s="197"/>
      <c r="AQ16" s="197">
        <f>AP16*5</f>
        <v>0</v>
      </c>
      <c r="AR16" s="197"/>
      <c r="AS16" s="197">
        <f>AR16*1</f>
        <v>0</v>
      </c>
      <c r="AT16" s="197"/>
      <c r="AU16" s="133">
        <f>AT16*0.5</f>
        <v>0</v>
      </c>
      <c r="AV16" s="197"/>
      <c r="AW16" s="133">
        <f>AV16*1</f>
        <v>0</v>
      </c>
      <c r="AX16" s="136">
        <f>IF(AI16+AK16+AM16+AO16+AQ16+AS16+AU16+AW16&gt;10,10,AI16+AK16+AM16+AO16+AQ16+AS16+AU16+AW16)</f>
        <v>3</v>
      </c>
      <c r="AY16" s="200">
        <f>AG16+AX16</f>
        <v>15</v>
      </c>
      <c r="AZ16" s="201">
        <f>S16+AB16+AY16</f>
        <v>145</v>
      </c>
    </row>
    <row r="17" spans="1:52" ht="15.75">
      <c r="A17" s="191">
        <v>13</v>
      </c>
      <c r="B17" s="192" t="s">
        <v>396</v>
      </c>
      <c r="C17" s="193">
        <v>19927</v>
      </c>
      <c r="D17" s="194" t="s">
        <v>86</v>
      </c>
      <c r="E17" s="195" t="s">
        <v>28</v>
      </c>
      <c r="F17" s="192" t="s">
        <v>86</v>
      </c>
      <c r="G17" s="196">
        <v>11</v>
      </c>
      <c r="H17" s="197">
        <f>G17*6</f>
        <v>66</v>
      </c>
      <c r="I17" s="197"/>
      <c r="J17" s="197">
        <f>I17*6</f>
        <v>0</v>
      </c>
      <c r="K17" s="197">
        <v>18</v>
      </c>
      <c r="L17" s="197">
        <f>IF(K17&gt;4,K17*2+4,K17*3)</f>
        <v>40</v>
      </c>
      <c r="M17" s="198">
        <v>2</v>
      </c>
      <c r="N17" s="197">
        <f>IF(M17&gt;4,M17*2+4,M17*3)</f>
        <v>6</v>
      </c>
      <c r="O17" s="198">
        <v>5</v>
      </c>
      <c r="P17" s="198">
        <f>O17*2</f>
        <v>10</v>
      </c>
      <c r="Q17" s="198">
        <v>2</v>
      </c>
      <c r="R17" s="198">
        <f>Q17*3</f>
        <v>6</v>
      </c>
      <c r="S17" s="199">
        <f>H17+J17+L17+N17+P17+R17</f>
        <v>128</v>
      </c>
      <c r="T17" s="191"/>
      <c r="U17" s="197">
        <f>IF(T17=0,0,6)</f>
        <v>0</v>
      </c>
      <c r="V17" s="197"/>
      <c r="W17" s="197">
        <f>V17*4</f>
        <v>0</v>
      </c>
      <c r="X17" s="197"/>
      <c r="Y17" s="197">
        <f>X17*3</f>
        <v>0</v>
      </c>
      <c r="Z17" s="197"/>
      <c r="AA17" s="197">
        <f>IF(Z17=0,0,6)</f>
        <v>0</v>
      </c>
      <c r="AB17" s="199">
        <f>U17+W17+Y17+AA17</f>
        <v>0</v>
      </c>
      <c r="AC17" s="191"/>
      <c r="AD17" s="197"/>
      <c r="AE17" s="199"/>
      <c r="AF17" s="191">
        <v>1</v>
      </c>
      <c r="AG17" s="197">
        <f>AF17*12</f>
        <v>12</v>
      </c>
      <c r="AH17" s="197"/>
      <c r="AI17" s="197">
        <f>AH17*5</f>
        <v>0</v>
      </c>
      <c r="AJ17" s="197">
        <v>1</v>
      </c>
      <c r="AK17" s="197">
        <f>AJ17*3</f>
        <v>3</v>
      </c>
      <c r="AL17" s="197"/>
      <c r="AM17" s="197">
        <f>AL17*1</f>
        <v>0</v>
      </c>
      <c r="AN17" s="197"/>
      <c r="AO17" s="197">
        <f>AN17*5</f>
        <v>0</v>
      </c>
      <c r="AP17" s="197"/>
      <c r="AQ17" s="197">
        <f>AP17*5</f>
        <v>0</v>
      </c>
      <c r="AR17" s="197">
        <v>1</v>
      </c>
      <c r="AS17" s="197">
        <f>AR17*1</f>
        <v>1</v>
      </c>
      <c r="AT17" s="197"/>
      <c r="AU17" s="133">
        <f>AT17*0.5</f>
        <v>0</v>
      </c>
      <c r="AV17" s="197"/>
      <c r="AW17" s="133">
        <f>AV17*1</f>
        <v>0</v>
      </c>
      <c r="AX17" s="136">
        <f>IF(AI17+AK17+AM17+AO17+AQ17+AS17+AU17+AW17&gt;10,10,AI17+AK17+AM17+AO17+AQ17+AS17+AU17+AW17)</f>
        <v>4</v>
      </c>
      <c r="AY17" s="200">
        <f>AG17+AX17</f>
        <v>16</v>
      </c>
      <c r="AZ17" s="201">
        <f>S17+AB17+AY17</f>
        <v>144</v>
      </c>
    </row>
    <row r="18" spans="1:52" ht="15.75">
      <c r="A18" s="191">
        <v>14</v>
      </c>
      <c r="B18" s="192" t="s">
        <v>408</v>
      </c>
      <c r="C18" s="193">
        <v>23416</v>
      </c>
      <c r="D18" s="194" t="s">
        <v>86</v>
      </c>
      <c r="E18" s="195" t="s">
        <v>28</v>
      </c>
      <c r="F18" s="192" t="s">
        <v>86</v>
      </c>
      <c r="G18" s="196">
        <v>11</v>
      </c>
      <c r="H18" s="197">
        <f>G18*6</f>
        <v>66</v>
      </c>
      <c r="I18" s="197"/>
      <c r="J18" s="197">
        <f>I18*6</f>
        <v>0</v>
      </c>
      <c r="K18" s="197">
        <v>17</v>
      </c>
      <c r="L18" s="197">
        <f>IF(K18&gt;4,K18*2+4,K18*3)</f>
        <v>38</v>
      </c>
      <c r="M18" s="198"/>
      <c r="N18" s="197">
        <f>IF(M18&gt;4,M18*2+4,M18*3)</f>
        <v>0</v>
      </c>
      <c r="O18" s="198">
        <v>5</v>
      </c>
      <c r="P18" s="198">
        <f>O18*2</f>
        <v>10</v>
      </c>
      <c r="Q18" s="198">
        <v>2</v>
      </c>
      <c r="R18" s="198">
        <f>Q18*3</f>
        <v>6</v>
      </c>
      <c r="S18" s="199">
        <f>H18+J18+L18+N18+P18+R18</f>
        <v>120</v>
      </c>
      <c r="T18" s="191"/>
      <c r="U18" s="197">
        <f>IF(T18=0,0,6)</f>
        <v>0</v>
      </c>
      <c r="V18" s="197"/>
      <c r="W18" s="197">
        <f>V18*4</f>
        <v>0</v>
      </c>
      <c r="X18" s="197">
        <v>1</v>
      </c>
      <c r="Y18" s="197">
        <f>X18*3</f>
        <v>3</v>
      </c>
      <c r="Z18" s="197"/>
      <c r="AA18" s="197">
        <f>IF(Z18=0,0,6)</f>
        <v>0</v>
      </c>
      <c r="AB18" s="199">
        <f>U18+W18+Y18+AA18</f>
        <v>3</v>
      </c>
      <c r="AC18" s="191"/>
      <c r="AD18" s="197"/>
      <c r="AE18" s="199"/>
      <c r="AF18" s="191">
        <v>1</v>
      </c>
      <c r="AG18" s="197">
        <f>AF18*12</f>
        <v>12</v>
      </c>
      <c r="AH18" s="197"/>
      <c r="AI18" s="197">
        <f>AH18*5</f>
        <v>0</v>
      </c>
      <c r="AJ18" s="197">
        <v>1</v>
      </c>
      <c r="AK18" s="197">
        <f>AJ18*3</f>
        <v>3</v>
      </c>
      <c r="AL18" s="197"/>
      <c r="AM18" s="197">
        <f>AL18*1</f>
        <v>0</v>
      </c>
      <c r="AN18" s="197">
        <v>1</v>
      </c>
      <c r="AO18" s="197">
        <f>AN18*5</f>
        <v>5</v>
      </c>
      <c r="AP18" s="197"/>
      <c r="AQ18" s="197">
        <f>AP18*5</f>
        <v>0</v>
      </c>
      <c r="AR18" s="197">
        <v>1</v>
      </c>
      <c r="AS18" s="197">
        <f>AR18*1</f>
        <v>1</v>
      </c>
      <c r="AT18" s="197"/>
      <c r="AU18" s="133">
        <f>AT18*0.5</f>
        <v>0</v>
      </c>
      <c r="AV18" s="197"/>
      <c r="AW18" s="133">
        <f>AV18*1</f>
        <v>0</v>
      </c>
      <c r="AX18" s="136">
        <f>IF(AI18+AK18+AM18+AO18+AQ18+AS18+AU18+AW18&gt;10,10,AI18+AK18+AM18+AO18+AQ18+AS18+AU18+AW18)</f>
        <v>9</v>
      </c>
      <c r="AY18" s="200">
        <f>AG18+AX18</f>
        <v>21</v>
      </c>
      <c r="AZ18" s="201">
        <f>S18+AB18+AY18</f>
        <v>144</v>
      </c>
    </row>
    <row r="19" spans="1:52" ht="15.75">
      <c r="A19" s="191">
        <v>15</v>
      </c>
      <c r="B19" s="192" t="s">
        <v>409</v>
      </c>
      <c r="C19" s="193">
        <v>23743</v>
      </c>
      <c r="D19" s="194" t="s">
        <v>86</v>
      </c>
      <c r="E19" s="195" t="s">
        <v>28</v>
      </c>
      <c r="F19" s="192" t="s">
        <v>86</v>
      </c>
      <c r="G19" s="196">
        <v>9</v>
      </c>
      <c r="H19" s="197">
        <f>G19*6</f>
        <v>54</v>
      </c>
      <c r="I19" s="197"/>
      <c r="J19" s="197">
        <f>I19*6</f>
        <v>0</v>
      </c>
      <c r="K19" s="197">
        <v>19</v>
      </c>
      <c r="L19" s="197">
        <f>IF(K19&gt;4,K19*2+4,K19*3)</f>
        <v>42</v>
      </c>
      <c r="M19" s="198">
        <v>5</v>
      </c>
      <c r="N19" s="197">
        <f>IF(M19&gt;4,M19*2+4,M19*3)</f>
        <v>14</v>
      </c>
      <c r="O19" s="198">
        <v>5</v>
      </c>
      <c r="P19" s="198">
        <f>O19*2</f>
        <v>10</v>
      </c>
      <c r="Q19" s="198">
        <v>2</v>
      </c>
      <c r="R19" s="198">
        <f>Q19*3</f>
        <v>6</v>
      </c>
      <c r="S19" s="199">
        <f>H19+J19+L19+N19+P19+R19</f>
        <v>126</v>
      </c>
      <c r="T19" s="191"/>
      <c r="U19" s="197">
        <f>IF(T19=0,0,6)</f>
        <v>0</v>
      </c>
      <c r="V19" s="197"/>
      <c r="W19" s="197">
        <f>V19*4</f>
        <v>0</v>
      </c>
      <c r="X19" s="197">
        <v>1</v>
      </c>
      <c r="Y19" s="197">
        <f>X19*3</f>
        <v>3</v>
      </c>
      <c r="Z19" s="197"/>
      <c r="AA19" s="197">
        <f>IF(Z19=0,0,6)</f>
        <v>0</v>
      </c>
      <c r="AB19" s="199">
        <f>U19+W19+Y19+AA19</f>
        <v>3</v>
      </c>
      <c r="AC19" s="191"/>
      <c r="AD19" s="197"/>
      <c r="AE19" s="199"/>
      <c r="AF19" s="191">
        <v>1</v>
      </c>
      <c r="AG19" s="197">
        <f>AF19*12</f>
        <v>12</v>
      </c>
      <c r="AH19" s="197"/>
      <c r="AI19" s="197">
        <f>AH19*5</f>
        <v>0</v>
      </c>
      <c r="AJ19" s="197">
        <v>1</v>
      </c>
      <c r="AK19" s="197">
        <f>AJ19*3</f>
        <v>3</v>
      </c>
      <c r="AL19" s="197"/>
      <c r="AM19" s="197">
        <f>AL19*1</f>
        <v>0</v>
      </c>
      <c r="AN19" s="197"/>
      <c r="AO19" s="197">
        <f>AN19*5</f>
        <v>0</v>
      </c>
      <c r="AP19" s="197"/>
      <c r="AQ19" s="197">
        <f>AP19*5</f>
        <v>0</v>
      </c>
      <c r="AR19" s="197"/>
      <c r="AS19" s="197">
        <f>AR19*1</f>
        <v>0</v>
      </c>
      <c r="AT19" s="197"/>
      <c r="AU19" s="133">
        <f>AT19*0.5</f>
        <v>0</v>
      </c>
      <c r="AV19" s="197"/>
      <c r="AW19" s="133">
        <f>AV19*1</f>
        <v>0</v>
      </c>
      <c r="AX19" s="136">
        <f>IF(AI19+AK19+AM19+AO19+AQ19+AS19+AU19+AW19&gt;10,10,AI19+AK19+AM19+AO19+AQ19+AS19+AU19+AW19)</f>
        <v>3</v>
      </c>
      <c r="AY19" s="200">
        <f>AG19+AX19</f>
        <v>15</v>
      </c>
      <c r="AZ19" s="201">
        <f>S19+AB19+AY19</f>
        <v>144</v>
      </c>
    </row>
    <row r="20" spans="1:52" ht="15.75">
      <c r="A20" s="191">
        <v>16</v>
      </c>
      <c r="B20" s="192" t="s">
        <v>430</v>
      </c>
      <c r="C20" s="193">
        <v>20243</v>
      </c>
      <c r="D20" s="194" t="s">
        <v>86</v>
      </c>
      <c r="E20" s="195" t="s">
        <v>28</v>
      </c>
      <c r="F20" s="192" t="s">
        <v>86</v>
      </c>
      <c r="G20" s="196">
        <v>11</v>
      </c>
      <c r="H20" s="197">
        <f>G20*6</f>
        <v>66</v>
      </c>
      <c r="I20" s="197"/>
      <c r="J20" s="197">
        <f>I20*6</f>
        <v>0</v>
      </c>
      <c r="K20" s="197">
        <v>18</v>
      </c>
      <c r="L20" s="197">
        <f>IF(K20&gt;4,K20*2+4,K20*3)</f>
        <v>40</v>
      </c>
      <c r="M20" s="198">
        <v>2</v>
      </c>
      <c r="N20" s="197">
        <f>IF(M20&gt;4,M20*2+4,M20*3)</f>
        <v>6</v>
      </c>
      <c r="O20" s="198">
        <v>5</v>
      </c>
      <c r="P20" s="198">
        <f>O20*2</f>
        <v>10</v>
      </c>
      <c r="Q20" s="198">
        <v>2</v>
      </c>
      <c r="R20" s="198">
        <f>Q20*3</f>
        <v>6</v>
      </c>
      <c r="S20" s="199">
        <f>H20+J20+L20+N20+P20+R20</f>
        <v>128</v>
      </c>
      <c r="T20" s="191"/>
      <c r="U20" s="197">
        <f>IF(T20=0,0,6)</f>
        <v>0</v>
      </c>
      <c r="V20" s="197"/>
      <c r="W20" s="197">
        <f>V20*4</f>
        <v>0</v>
      </c>
      <c r="X20" s="197"/>
      <c r="Y20" s="197">
        <f>X20*3</f>
        <v>0</v>
      </c>
      <c r="Z20" s="197"/>
      <c r="AA20" s="197">
        <f>IF(Z20=0,0,6)</f>
        <v>0</v>
      </c>
      <c r="AB20" s="199">
        <f>U20+W20+Y20+AA20</f>
        <v>0</v>
      </c>
      <c r="AC20" s="191"/>
      <c r="AD20" s="197"/>
      <c r="AE20" s="199"/>
      <c r="AF20" s="191">
        <v>1</v>
      </c>
      <c r="AG20" s="197">
        <f>AF20*12</f>
        <v>12</v>
      </c>
      <c r="AH20" s="197"/>
      <c r="AI20" s="197">
        <f>AH20*5</f>
        <v>0</v>
      </c>
      <c r="AJ20" s="197">
        <v>1</v>
      </c>
      <c r="AK20" s="197">
        <f>AJ20*3</f>
        <v>3</v>
      </c>
      <c r="AL20" s="197"/>
      <c r="AM20" s="197">
        <f>AL20*1</f>
        <v>0</v>
      </c>
      <c r="AN20" s="197"/>
      <c r="AO20" s="197">
        <f>AN20*5</f>
        <v>0</v>
      </c>
      <c r="AP20" s="197"/>
      <c r="AQ20" s="197">
        <f>AP20*5</f>
        <v>0</v>
      </c>
      <c r="AR20" s="197"/>
      <c r="AS20" s="197">
        <f>AR20*1</f>
        <v>0</v>
      </c>
      <c r="AT20" s="197"/>
      <c r="AU20" s="133">
        <f>AT20*0.5</f>
        <v>0</v>
      </c>
      <c r="AV20" s="197"/>
      <c r="AW20" s="133">
        <f>AV20*1</f>
        <v>0</v>
      </c>
      <c r="AX20" s="136">
        <f>IF(AI20+AK20+AM20+AO20+AQ20+AS20+AU20+AW20&gt;10,10,AI20+AK20+AM20+AO20+AQ20+AS20+AU20+AW20)</f>
        <v>3</v>
      </c>
      <c r="AY20" s="200">
        <f>AG20+AX20</f>
        <v>15</v>
      </c>
      <c r="AZ20" s="201">
        <f>S20+AB20+AY20</f>
        <v>143</v>
      </c>
    </row>
    <row r="21" spans="1:52" ht="15.75">
      <c r="A21" s="191">
        <v>17</v>
      </c>
      <c r="B21" s="192" t="s">
        <v>440</v>
      </c>
      <c r="C21" s="193">
        <v>21568</v>
      </c>
      <c r="D21" s="194" t="s">
        <v>86</v>
      </c>
      <c r="E21" s="195" t="s">
        <v>28</v>
      </c>
      <c r="F21" s="192" t="s">
        <v>86</v>
      </c>
      <c r="G21" s="196">
        <v>11</v>
      </c>
      <c r="H21" s="197">
        <f>G21*6</f>
        <v>66</v>
      </c>
      <c r="I21" s="197">
        <v>1</v>
      </c>
      <c r="J21" s="197">
        <f>I21*6</f>
        <v>6</v>
      </c>
      <c r="K21" s="197">
        <v>16</v>
      </c>
      <c r="L21" s="197">
        <f>IF(K21&gt;4,K21*2+4,K21*3)</f>
        <v>36</v>
      </c>
      <c r="M21" s="198">
        <v>1</v>
      </c>
      <c r="N21" s="197">
        <f>IF(M21&gt;4,M21*2+4,M21*3)</f>
        <v>3</v>
      </c>
      <c r="O21" s="198">
        <v>5</v>
      </c>
      <c r="P21" s="198">
        <f>O21*2</f>
        <v>10</v>
      </c>
      <c r="Q21" s="198">
        <v>2</v>
      </c>
      <c r="R21" s="198">
        <f>Q21*3</f>
        <v>6</v>
      </c>
      <c r="S21" s="199">
        <f>H21+J21+L21+N21+P21+R21</f>
        <v>127</v>
      </c>
      <c r="T21" s="191"/>
      <c r="U21" s="197">
        <f>IF(T21=0,0,6)</f>
        <v>0</v>
      </c>
      <c r="V21" s="197"/>
      <c r="W21" s="197">
        <f>V21*4</f>
        <v>0</v>
      </c>
      <c r="X21" s="197"/>
      <c r="Y21" s="197">
        <f>X21*3</f>
        <v>0</v>
      </c>
      <c r="Z21" s="197"/>
      <c r="AA21" s="197">
        <f>IF(Z21=0,0,6)</f>
        <v>0</v>
      </c>
      <c r="AB21" s="199">
        <f>U21+W21+Y21+AA21</f>
        <v>0</v>
      </c>
      <c r="AC21" s="191" t="s">
        <v>120</v>
      </c>
      <c r="AD21" s="197"/>
      <c r="AE21" s="199"/>
      <c r="AF21" s="191">
        <v>1</v>
      </c>
      <c r="AG21" s="197">
        <f>AF21*12</f>
        <v>12</v>
      </c>
      <c r="AH21" s="197"/>
      <c r="AI21" s="197">
        <f>AH21*5</f>
        <v>0</v>
      </c>
      <c r="AJ21" s="197">
        <v>1</v>
      </c>
      <c r="AK21" s="197">
        <f>AJ21*3</f>
        <v>3</v>
      </c>
      <c r="AL21" s="197">
        <v>1</v>
      </c>
      <c r="AM21" s="197">
        <f>AL21*1</f>
        <v>1</v>
      </c>
      <c r="AN21" s="197"/>
      <c r="AO21" s="197">
        <f>AN21*5</f>
        <v>0</v>
      </c>
      <c r="AP21" s="197"/>
      <c r="AQ21" s="197">
        <f>AP21*5</f>
        <v>0</v>
      </c>
      <c r="AR21" s="197"/>
      <c r="AS21" s="197">
        <f>AR21*1</f>
        <v>0</v>
      </c>
      <c r="AT21" s="197"/>
      <c r="AU21" s="133">
        <f>AT21*0.5</f>
        <v>0</v>
      </c>
      <c r="AV21" s="197"/>
      <c r="AW21" s="133">
        <f>AV21*1</f>
        <v>0</v>
      </c>
      <c r="AX21" s="136">
        <f>IF(AI21+AK21+AM21+AO21+AQ21+AS21+AU21+AW21&gt;10,10,AI21+AK21+AM21+AO21+AQ21+AS21+AU21+AW21)</f>
        <v>4</v>
      </c>
      <c r="AY21" s="200">
        <f>AG21+AX21</f>
        <v>16</v>
      </c>
      <c r="AZ21" s="201">
        <f>S21+AB21+AY21</f>
        <v>143</v>
      </c>
    </row>
    <row r="22" spans="1:52" ht="15.75">
      <c r="A22" s="191">
        <v>18</v>
      </c>
      <c r="B22" s="192" t="s">
        <v>392</v>
      </c>
      <c r="C22" s="193">
        <v>21865</v>
      </c>
      <c r="D22" s="194" t="s">
        <v>86</v>
      </c>
      <c r="E22" s="195" t="s">
        <v>28</v>
      </c>
      <c r="F22" s="192" t="s">
        <v>86</v>
      </c>
      <c r="G22" s="196">
        <v>11</v>
      </c>
      <c r="H22" s="197">
        <f>G22*6</f>
        <v>66</v>
      </c>
      <c r="I22" s="197"/>
      <c r="J22" s="197">
        <f>I22*6</f>
        <v>0</v>
      </c>
      <c r="K22" s="197">
        <v>16</v>
      </c>
      <c r="L22" s="197">
        <f>IF(K22&gt;4,K22*2+4,K22*3)</f>
        <v>36</v>
      </c>
      <c r="M22" s="198"/>
      <c r="N22" s="197">
        <f>IF(M22&gt;4,M22*2+4,M22*3)</f>
        <v>0</v>
      </c>
      <c r="O22" s="198">
        <v>5</v>
      </c>
      <c r="P22" s="198">
        <f>O22*2</f>
        <v>10</v>
      </c>
      <c r="Q22" s="198">
        <v>2</v>
      </c>
      <c r="R22" s="198">
        <f>Q22*3</f>
        <v>6</v>
      </c>
      <c r="S22" s="199">
        <f>H22+J22+L22+N22+P22+R22</f>
        <v>118</v>
      </c>
      <c r="T22" s="191"/>
      <c r="U22" s="197">
        <f>IF(T22=0,0,6)</f>
        <v>0</v>
      </c>
      <c r="V22" s="197"/>
      <c r="W22" s="197">
        <f>V22*4</f>
        <v>0</v>
      </c>
      <c r="X22" s="197">
        <v>1</v>
      </c>
      <c r="Y22" s="197">
        <f>X22*3</f>
        <v>3</v>
      </c>
      <c r="Z22" s="197"/>
      <c r="AA22" s="197">
        <f>IF(Z22=0,0,6)</f>
        <v>0</v>
      </c>
      <c r="AB22" s="199">
        <f>U22+W22+Y22+AA22</f>
        <v>3</v>
      </c>
      <c r="AC22" s="191"/>
      <c r="AD22" s="197"/>
      <c r="AE22" s="199"/>
      <c r="AF22" s="191">
        <v>1</v>
      </c>
      <c r="AG22" s="197">
        <f>AF22*12</f>
        <v>12</v>
      </c>
      <c r="AH22" s="197"/>
      <c r="AI22" s="197">
        <f>AH22*5</f>
        <v>0</v>
      </c>
      <c r="AJ22" s="197">
        <v>2</v>
      </c>
      <c r="AK22" s="197">
        <f>AJ22*3</f>
        <v>6</v>
      </c>
      <c r="AL22" s="197"/>
      <c r="AM22" s="197">
        <f>AL22*1</f>
        <v>0</v>
      </c>
      <c r="AN22" s="197">
        <v>1</v>
      </c>
      <c r="AO22" s="197">
        <f>AN22*5</f>
        <v>5</v>
      </c>
      <c r="AP22" s="197"/>
      <c r="AQ22" s="197">
        <f>AP22*5</f>
        <v>0</v>
      </c>
      <c r="AR22" s="197">
        <v>1</v>
      </c>
      <c r="AS22" s="197">
        <f>AR22*1</f>
        <v>1</v>
      </c>
      <c r="AT22" s="197"/>
      <c r="AU22" s="133">
        <f>AT22*0.5</f>
        <v>0</v>
      </c>
      <c r="AV22" s="197"/>
      <c r="AW22" s="133">
        <f>AV22*1</f>
        <v>0</v>
      </c>
      <c r="AX22" s="136">
        <f>IF(AI22+AK22+AM22+AO22+AQ22+AS22+AU22+AW22&gt;10,10,AI22+AK22+AM22+AO22+AQ22+AS22+AU22+AW22)</f>
        <v>10</v>
      </c>
      <c r="AY22" s="200">
        <f>AG22+AX22</f>
        <v>22</v>
      </c>
      <c r="AZ22" s="201">
        <f>S22+AB22+AY22</f>
        <v>143</v>
      </c>
    </row>
    <row r="23" spans="1:52" ht="15.75">
      <c r="A23" s="191">
        <v>19</v>
      </c>
      <c r="B23" s="192" t="s">
        <v>414</v>
      </c>
      <c r="C23" s="193">
        <v>22564</v>
      </c>
      <c r="D23" s="194" t="s">
        <v>86</v>
      </c>
      <c r="E23" s="195" t="s">
        <v>28</v>
      </c>
      <c r="F23" s="192" t="s">
        <v>86</v>
      </c>
      <c r="G23" s="196">
        <v>11</v>
      </c>
      <c r="H23" s="197">
        <f>G23*6</f>
        <v>66</v>
      </c>
      <c r="I23" s="197"/>
      <c r="J23" s="197">
        <f>I23*6</f>
        <v>0</v>
      </c>
      <c r="K23" s="197">
        <v>17</v>
      </c>
      <c r="L23" s="197">
        <f>IF(K23&gt;4,K23*2+4,K23*3)</f>
        <v>38</v>
      </c>
      <c r="M23" s="198">
        <v>2</v>
      </c>
      <c r="N23" s="197">
        <f>IF(M23&gt;4,M23*2+4,M23*3)</f>
        <v>6</v>
      </c>
      <c r="O23" s="198">
        <v>5</v>
      </c>
      <c r="P23" s="198">
        <f>O23*2</f>
        <v>10</v>
      </c>
      <c r="Q23" s="198">
        <v>2</v>
      </c>
      <c r="R23" s="198">
        <f>Q23*3</f>
        <v>6</v>
      </c>
      <c r="S23" s="199">
        <f>H23+J23+L23+N23+P23+R23</f>
        <v>126</v>
      </c>
      <c r="T23" s="191"/>
      <c r="U23" s="197">
        <f>IF(T23=0,0,6)</f>
        <v>0</v>
      </c>
      <c r="V23" s="197"/>
      <c r="W23" s="197">
        <f>V23*4</f>
        <v>0</v>
      </c>
      <c r="X23" s="197"/>
      <c r="Y23" s="197">
        <f>X23*3</f>
        <v>0</v>
      </c>
      <c r="Z23" s="197"/>
      <c r="AA23" s="197">
        <f>IF(Z23=0,0,6)</f>
        <v>0</v>
      </c>
      <c r="AB23" s="199">
        <f>U23+W23+Y23+AA23</f>
        <v>0</v>
      </c>
      <c r="AC23" s="191"/>
      <c r="AD23" s="197"/>
      <c r="AE23" s="199"/>
      <c r="AF23" s="191">
        <v>1</v>
      </c>
      <c r="AG23" s="197">
        <f>AF23*12</f>
        <v>12</v>
      </c>
      <c r="AH23" s="197"/>
      <c r="AI23" s="197">
        <f>AH23*5</f>
        <v>0</v>
      </c>
      <c r="AJ23" s="197">
        <v>1</v>
      </c>
      <c r="AK23" s="197">
        <f>AJ23*3</f>
        <v>3</v>
      </c>
      <c r="AL23" s="197"/>
      <c r="AM23" s="197">
        <f>AL23*1</f>
        <v>0</v>
      </c>
      <c r="AN23" s="197"/>
      <c r="AO23" s="197">
        <f>AN23*5</f>
        <v>0</v>
      </c>
      <c r="AP23" s="197"/>
      <c r="AQ23" s="197">
        <f>AP23*5</f>
        <v>0</v>
      </c>
      <c r="AR23" s="197">
        <v>1</v>
      </c>
      <c r="AS23" s="197">
        <f>AR23*1</f>
        <v>1</v>
      </c>
      <c r="AT23" s="197"/>
      <c r="AU23" s="133">
        <f>AT23*0.5</f>
        <v>0</v>
      </c>
      <c r="AV23" s="197"/>
      <c r="AW23" s="133">
        <f>AV23*1</f>
        <v>0</v>
      </c>
      <c r="AX23" s="136">
        <f>IF(AI23+AK23+AM23+AO23+AQ23+AS23+AU23+AW23&gt;10,10,AI23+AK23+AM23+AO23+AQ23+AS23+AU23+AW23)</f>
        <v>4</v>
      </c>
      <c r="AY23" s="200">
        <f>AG23+AX23</f>
        <v>16</v>
      </c>
      <c r="AZ23" s="201">
        <f>S23+AB23+AY23</f>
        <v>142</v>
      </c>
    </row>
    <row r="24" spans="1:52" ht="15.75">
      <c r="A24" s="191">
        <v>20</v>
      </c>
      <c r="B24" s="192" t="s">
        <v>401</v>
      </c>
      <c r="C24" s="193">
        <v>22648</v>
      </c>
      <c r="D24" s="194" t="s">
        <v>86</v>
      </c>
      <c r="E24" s="195" t="s">
        <v>28</v>
      </c>
      <c r="F24" s="192" t="s">
        <v>86</v>
      </c>
      <c r="G24" s="196">
        <v>11</v>
      </c>
      <c r="H24" s="197">
        <f>G24*6</f>
        <v>66</v>
      </c>
      <c r="I24" s="197"/>
      <c r="J24" s="197">
        <f>I24*6</f>
        <v>0</v>
      </c>
      <c r="K24" s="197">
        <v>17</v>
      </c>
      <c r="L24" s="197">
        <f>IF(K24&gt;4,K24*2+4,K24*3)</f>
        <v>38</v>
      </c>
      <c r="M24" s="198"/>
      <c r="N24" s="197">
        <f>IF(M24&gt;4,M24*2+4,M24*3)</f>
        <v>0</v>
      </c>
      <c r="O24" s="198">
        <v>5</v>
      </c>
      <c r="P24" s="198">
        <f>O24*2</f>
        <v>10</v>
      </c>
      <c r="Q24" s="198">
        <v>2</v>
      </c>
      <c r="R24" s="198">
        <f>Q24*3</f>
        <v>6</v>
      </c>
      <c r="S24" s="199">
        <f>H24+J24+L24+N24+P24+R24</f>
        <v>120</v>
      </c>
      <c r="T24" s="191"/>
      <c r="U24" s="197">
        <f>IF(T24=0,0,6)</f>
        <v>0</v>
      </c>
      <c r="V24" s="197"/>
      <c r="W24" s="197">
        <f>V24*4</f>
        <v>0</v>
      </c>
      <c r="X24" s="197"/>
      <c r="Y24" s="197">
        <f>X24*3</f>
        <v>0</v>
      </c>
      <c r="Z24" s="197"/>
      <c r="AA24" s="197">
        <f>IF(Z24=0,0,6)</f>
        <v>0</v>
      </c>
      <c r="AB24" s="199">
        <f>U24+W24+Y24+AA24</f>
        <v>0</v>
      </c>
      <c r="AC24" s="191" t="s">
        <v>120</v>
      </c>
      <c r="AD24" s="197"/>
      <c r="AE24" s="199"/>
      <c r="AF24" s="191">
        <v>1</v>
      </c>
      <c r="AG24" s="197">
        <f>AF24*12</f>
        <v>12</v>
      </c>
      <c r="AH24" s="197"/>
      <c r="AI24" s="197">
        <f>AH24*5</f>
        <v>0</v>
      </c>
      <c r="AJ24" s="197"/>
      <c r="AK24" s="197">
        <f>AJ24*3</f>
        <v>0</v>
      </c>
      <c r="AL24" s="197"/>
      <c r="AM24" s="197">
        <f>AL24*1</f>
        <v>0</v>
      </c>
      <c r="AN24" s="197">
        <v>1</v>
      </c>
      <c r="AO24" s="197">
        <f>AN24*5</f>
        <v>5</v>
      </c>
      <c r="AP24" s="197">
        <v>1</v>
      </c>
      <c r="AQ24" s="197">
        <f>AP24*5</f>
        <v>5</v>
      </c>
      <c r="AR24" s="197">
        <v>1</v>
      </c>
      <c r="AS24" s="197">
        <f>AR24*1</f>
        <v>1</v>
      </c>
      <c r="AT24" s="197"/>
      <c r="AU24" s="133">
        <f>AT24*0.5</f>
        <v>0</v>
      </c>
      <c r="AV24" s="197"/>
      <c r="AW24" s="133">
        <f>AV24*1</f>
        <v>0</v>
      </c>
      <c r="AX24" s="136">
        <f>IF(AI24+AK24+AM24+AO24+AQ24+AS24+AU24+AW24&gt;10,10,AI24+AK24+AM24+AO24+AQ24+AS24+AU24+AW24)</f>
        <v>10</v>
      </c>
      <c r="AY24" s="200">
        <f>AG24+AX24</f>
        <v>22</v>
      </c>
      <c r="AZ24" s="201">
        <f>S24+AB24+AY24</f>
        <v>142</v>
      </c>
    </row>
    <row r="25" spans="1:52" ht="15.75">
      <c r="A25" s="191">
        <v>21</v>
      </c>
      <c r="B25" s="192" t="s">
        <v>415</v>
      </c>
      <c r="C25" s="193">
        <v>23173</v>
      </c>
      <c r="D25" s="194" t="s">
        <v>86</v>
      </c>
      <c r="E25" s="195" t="s">
        <v>28</v>
      </c>
      <c r="F25" s="192" t="s">
        <v>86</v>
      </c>
      <c r="G25" s="196">
        <v>11</v>
      </c>
      <c r="H25" s="197">
        <f>G25*6</f>
        <v>66</v>
      </c>
      <c r="I25" s="197"/>
      <c r="J25" s="197">
        <f>I25*6</f>
        <v>0</v>
      </c>
      <c r="K25" s="197">
        <v>14</v>
      </c>
      <c r="L25" s="197">
        <f>IF(K25&gt;4,K25*2+4,K25*3)</f>
        <v>32</v>
      </c>
      <c r="M25" s="198">
        <v>2</v>
      </c>
      <c r="N25" s="197">
        <f>IF(M25&gt;4,M25*2+4,M25*3)</f>
        <v>6</v>
      </c>
      <c r="O25" s="198">
        <v>5</v>
      </c>
      <c r="P25" s="198">
        <f>O25*2</f>
        <v>10</v>
      </c>
      <c r="Q25" s="198">
        <v>2</v>
      </c>
      <c r="R25" s="198">
        <f>Q25*3</f>
        <v>6</v>
      </c>
      <c r="S25" s="199">
        <f>H25+J25+L25+N25+P25+R25</f>
        <v>120</v>
      </c>
      <c r="T25" s="191"/>
      <c r="U25" s="197">
        <f>IF(T25=0,0,6)</f>
        <v>0</v>
      </c>
      <c r="V25" s="197"/>
      <c r="W25" s="197">
        <f>V25*4</f>
        <v>0</v>
      </c>
      <c r="X25" s="197"/>
      <c r="Y25" s="197">
        <f>X25*3</f>
        <v>0</v>
      </c>
      <c r="Z25" s="197"/>
      <c r="AA25" s="197">
        <f>IF(Z25=0,0,6)</f>
        <v>0</v>
      </c>
      <c r="AB25" s="199">
        <f>U25+W25+Y25+AA25</f>
        <v>0</v>
      </c>
      <c r="AC25" s="191"/>
      <c r="AD25" s="197"/>
      <c r="AE25" s="199"/>
      <c r="AF25" s="191">
        <v>1</v>
      </c>
      <c r="AG25" s="197">
        <f>AF25*12</f>
        <v>12</v>
      </c>
      <c r="AH25" s="197">
        <v>1</v>
      </c>
      <c r="AI25" s="197">
        <f>AH25*5</f>
        <v>5</v>
      </c>
      <c r="AJ25" s="197">
        <v>1</v>
      </c>
      <c r="AK25" s="197">
        <f>AJ25*3</f>
        <v>3</v>
      </c>
      <c r="AL25" s="197">
        <v>3</v>
      </c>
      <c r="AM25" s="197">
        <f>AL25*1</f>
        <v>3</v>
      </c>
      <c r="AN25" s="197">
        <v>1</v>
      </c>
      <c r="AO25" s="197">
        <f>AN25*5</f>
        <v>5</v>
      </c>
      <c r="AP25" s="197"/>
      <c r="AQ25" s="197">
        <f>AP25*5</f>
        <v>0</v>
      </c>
      <c r="AR25" s="197">
        <v>1</v>
      </c>
      <c r="AS25" s="197">
        <f>AR25*1</f>
        <v>1</v>
      </c>
      <c r="AT25" s="197"/>
      <c r="AU25" s="133">
        <f>AT25*0.5</f>
        <v>0</v>
      </c>
      <c r="AV25" s="197"/>
      <c r="AW25" s="133">
        <f>AV25*1</f>
        <v>0</v>
      </c>
      <c r="AX25" s="136">
        <f>IF(AI25+AK25+AM25+AO25+AQ25+AS25+AU25+AW25&gt;10,10,AI25+AK25+AM25+AO25+AQ25+AS25+AU25+AW25)</f>
        <v>10</v>
      </c>
      <c r="AY25" s="200">
        <f>AG25+AX25</f>
        <v>22</v>
      </c>
      <c r="AZ25" s="201">
        <f>S25+AB25+AY25</f>
        <v>142</v>
      </c>
    </row>
    <row r="26" spans="1:52" ht="15.75">
      <c r="A26" s="191">
        <v>22</v>
      </c>
      <c r="B26" s="192" t="s">
        <v>419</v>
      </c>
      <c r="C26" s="193">
        <v>22993</v>
      </c>
      <c r="D26" s="194" t="s">
        <v>86</v>
      </c>
      <c r="E26" s="195" t="s">
        <v>28</v>
      </c>
      <c r="F26" s="192" t="s">
        <v>86</v>
      </c>
      <c r="G26" s="196">
        <v>11</v>
      </c>
      <c r="H26" s="197">
        <f>G26*6</f>
        <v>66</v>
      </c>
      <c r="I26" s="197"/>
      <c r="J26" s="197">
        <f>I26*6</f>
        <v>0</v>
      </c>
      <c r="K26" s="197">
        <v>17</v>
      </c>
      <c r="L26" s="197">
        <f>IF(K26&gt;4,K26*2+4,K26*3)</f>
        <v>38</v>
      </c>
      <c r="M26" s="198"/>
      <c r="N26" s="197">
        <f>IF(M26&gt;4,M26*2+4,M26*3)</f>
        <v>0</v>
      </c>
      <c r="O26" s="198">
        <v>5</v>
      </c>
      <c r="P26" s="198">
        <f>O26*2</f>
        <v>10</v>
      </c>
      <c r="Q26" s="198">
        <v>2</v>
      </c>
      <c r="R26" s="198">
        <f>Q26*3</f>
        <v>6</v>
      </c>
      <c r="S26" s="199">
        <f>H26+J26+L26+N26+P26+R26</f>
        <v>120</v>
      </c>
      <c r="T26" s="191"/>
      <c r="U26" s="197">
        <f>IF(T26=0,0,6)</f>
        <v>0</v>
      </c>
      <c r="V26" s="197"/>
      <c r="W26" s="197">
        <f>V26*4</f>
        <v>0</v>
      </c>
      <c r="X26" s="197">
        <v>2</v>
      </c>
      <c r="Y26" s="197">
        <f>X26*3</f>
        <v>6</v>
      </c>
      <c r="Z26" s="197"/>
      <c r="AA26" s="197">
        <f>IF(Z26=0,0,6)</f>
        <v>0</v>
      </c>
      <c r="AB26" s="199">
        <f>U26+W26+Y26+AA26</f>
        <v>6</v>
      </c>
      <c r="AC26" s="191"/>
      <c r="AD26" s="197"/>
      <c r="AE26" s="199" t="s">
        <v>120</v>
      </c>
      <c r="AF26" s="191">
        <v>1</v>
      </c>
      <c r="AG26" s="197">
        <f>AF26*12</f>
        <v>12</v>
      </c>
      <c r="AH26" s="197"/>
      <c r="AI26" s="197">
        <f>AH26*5</f>
        <v>0</v>
      </c>
      <c r="AJ26" s="197">
        <v>1</v>
      </c>
      <c r="AK26" s="197">
        <f>AJ26*3</f>
        <v>3</v>
      </c>
      <c r="AL26" s="197"/>
      <c r="AM26" s="197">
        <f>AL26*1</f>
        <v>0</v>
      </c>
      <c r="AN26" s="197"/>
      <c r="AO26" s="197">
        <f>AN26*5</f>
        <v>0</v>
      </c>
      <c r="AP26" s="197"/>
      <c r="AQ26" s="197">
        <f>AP26*5</f>
        <v>0</v>
      </c>
      <c r="AR26" s="197"/>
      <c r="AS26" s="197">
        <f>AR26*1</f>
        <v>0</v>
      </c>
      <c r="AT26" s="197"/>
      <c r="AU26" s="133">
        <f>AT26*0.5</f>
        <v>0</v>
      </c>
      <c r="AV26" s="197"/>
      <c r="AW26" s="133">
        <f>AV26*1</f>
        <v>0</v>
      </c>
      <c r="AX26" s="136">
        <f>IF(AI26+AK26+AM26+AO26+AQ26+AS26+AU26+AW26&gt;10,10,AI26+AK26+AM26+AO26+AQ26+AS26+AU26+AW26)</f>
        <v>3</v>
      </c>
      <c r="AY26" s="200">
        <f>AG26+AX26</f>
        <v>15</v>
      </c>
      <c r="AZ26" s="201">
        <f>S26+AB26+AY26</f>
        <v>141</v>
      </c>
    </row>
    <row r="27" spans="1:52" ht="15.75">
      <c r="A27" s="191">
        <v>23</v>
      </c>
      <c r="B27" s="192" t="s">
        <v>448</v>
      </c>
      <c r="C27" s="193">
        <v>24896</v>
      </c>
      <c r="D27" s="194" t="s">
        <v>86</v>
      </c>
      <c r="E27" s="195" t="s">
        <v>28</v>
      </c>
      <c r="F27" s="192" t="s">
        <v>86</v>
      </c>
      <c r="G27" s="196">
        <v>11</v>
      </c>
      <c r="H27" s="197">
        <f>G27*6</f>
        <v>66</v>
      </c>
      <c r="I27" s="197"/>
      <c r="J27" s="197">
        <f>I27*6</f>
        <v>0</v>
      </c>
      <c r="K27" s="197">
        <v>17</v>
      </c>
      <c r="L27" s="197">
        <f>IF(K27&gt;4,K27*2+4,K27*3)</f>
        <v>38</v>
      </c>
      <c r="M27" s="198"/>
      <c r="N27" s="197">
        <f>IF(M27&gt;4,M27*2+4,M27*3)</f>
        <v>0</v>
      </c>
      <c r="O27" s="198">
        <v>5</v>
      </c>
      <c r="P27" s="198">
        <f>O27*2</f>
        <v>10</v>
      </c>
      <c r="Q27" s="198">
        <v>2</v>
      </c>
      <c r="R27" s="198">
        <f>Q27*3</f>
        <v>6</v>
      </c>
      <c r="S27" s="199">
        <f>H27+J27+L27+N27+P27+R27</f>
        <v>120</v>
      </c>
      <c r="T27" s="191"/>
      <c r="U27" s="197">
        <f>IF(T27=0,0,6)</f>
        <v>0</v>
      </c>
      <c r="V27" s="197"/>
      <c r="W27" s="197">
        <f>V27*4</f>
        <v>0</v>
      </c>
      <c r="X27" s="197">
        <v>1</v>
      </c>
      <c r="Y27" s="197">
        <f>X27*3</f>
        <v>3</v>
      </c>
      <c r="Z27" s="197"/>
      <c r="AA27" s="197">
        <f>IF(Z27=0,0,6)</f>
        <v>0</v>
      </c>
      <c r="AB27" s="199">
        <f>U27+W27+Y27+AA27</f>
        <v>3</v>
      </c>
      <c r="AC27" s="191"/>
      <c r="AD27" s="197"/>
      <c r="AE27" s="199"/>
      <c r="AF27" s="191">
        <v>1</v>
      </c>
      <c r="AG27" s="197">
        <f>AF27*12</f>
        <v>12</v>
      </c>
      <c r="AH27" s="197"/>
      <c r="AI27" s="197">
        <f>AH27*5</f>
        <v>0</v>
      </c>
      <c r="AJ27" s="197">
        <v>2</v>
      </c>
      <c r="AK27" s="197">
        <f>AJ27*3</f>
        <v>6</v>
      </c>
      <c r="AL27" s="197"/>
      <c r="AM27" s="197">
        <f>AL27*1</f>
        <v>0</v>
      </c>
      <c r="AN27" s="197"/>
      <c r="AO27" s="197">
        <f>AN27*5</f>
        <v>0</v>
      </c>
      <c r="AP27" s="197"/>
      <c r="AQ27" s="197">
        <f>AP27*5</f>
        <v>0</v>
      </c>
      <c r="AR27" s="197"/>
      <c r="AS27" s="197">
        <f>AR27*1</f>
        <v>0</v>
      </c>
      <c r="AT27" s="197"/>
      <c r="AU27" s="133">
        <f>AT27*0.5</f>
        <v>0</v>
      </c>
      <c r="AV27" s="197"/>
      <c r="AW27" s="133">
        <f>AV27*1</f>
        <v>0</v>
      </c>
      <c r="AX27" s="136">
        <f>IF(AI27+AK27+AM27+AO27+AQ27+AS27+AU27+AW27&gt;10,10,AI27+AK27+AM27+AO27+AQ27+AS27+AU27+AW27)</f>
        <v>6</v>
      </c>
      <c r="AY27" s="200">
        <f>AG27+AX27</f>
        <v>18</v>
      </c>
      <c r="AZ27" s="201">
        <f>S27+AB27+AY27</f>
        <v>141</v>
      </c>
    </row>
    <row r="28" spans="1:52" ht="15.75">
      <c r="A28" s="191">
        <v>24</v>
      </c>
      <c r="B28" s="192" t="s">
        <v>421</v>
      </c>
      <c r="C28" s="193">
        <v>21245</v>
      </c>
      <c r="D28" s="194" t="s">
        <v>86</v>
      </c>
      <c r="E28" s="195" t="s">
        <v>28</v>
      </c>
      <c r="F28" s="192" t="s">
        <v>86</v>
      </c>
      <c r="G28" s="196">
        <v>11</v>
      </c>
      <c r="H28" s="197">
        <f>G28*6</f>
        <v>66</v>
      </c>
      <c r="I28" s="197"/>
      <c r="J28" s="197">
        <f>I28*6</f>
        <v>0</v>
      </c>
      <c r="K28" s="197">
        <v>19</v>
      </c>
      <c r="L28" s="197">
        <f>IF(K28&gt;4,K28*2+4,K28*3)</f>
        <v>42</v>
      </c>
      <c r="M28" s="198"/>
      <c r="N28" s="197">
        <f>IF(M28&gt;4,M28*2+4,M28*3)</f>
        <v>0</v>
      </c>
      <c r="O28" s="198">
        <v>5</v>
      </c>
      <c r="P28" s="198">
        <f>O28*2</f>
        <v>10</v>
      </c>
      <c r="Q28" s="198">
        <v>2</v>
      </c>
      <c r="R28" s="198">
        <f>Q28*3</f>
        <v>6</v>
      </c>
      <c r="S28" s="199">
        <f>H28+J28+L28+N28+P28+R28</f>
        <v>124</v>
      </c>
      <c r="T28" s="191"/>
      <c r="U28" s="197">
        <f>IF(T28=0,0,6)</f>
        <v>0</v>
      </c>
      <c r="V28" s="197"/>
      <c r="W28" s="197">
        <f>V28*4</f>
        <v>0</v>
      </c>
      <c r="X28" s="197"/>
      <c r="Y28" s="197">
        <f>X28*3</f>
        <v>0</v>
      </c>
      <c r="Z28" s="197"/>
      <c r="AA28" s="197">
        <f>IF(Z28=0,0,6)</f>
        <v>0</v>
      </c>
      <c r="AB28" s="199">
        <f>U28+W28+Y28+AA28</f>
        <v>0</v>
      </c>
      <c r="AC28" s="191"/>
      <c r="AD28" s="197"/>
      <c r="AE28" s="199"/>
      <c r="AF28" s="191">
        <v>1</v>
      </c>
      <c r="AG28" s="197">
        <f>AF28*12</f>
        <v>12</v>
      </c>
      <c r="AH28" s="197"/>
      <c r="AI28" s="197">
        <f>AH28*5</f>
        <v>0</v>
      </c>
      <c r="AJ28" s="197">
        <v>1</v>
      </c>
      <c r="AK28" s="197">
        <f>AJ28*3</f>
        <v>3</v>
      </c>
      <c r="AL28" s="197">
        <v>1</v>
      </c>
      <c r="AM28" s="197">
        <f>AL28*1</f>
        <v>1</v>
      </c>
      <c r="AN28" s="197"/>
      <c r="AO28" s="197">
        <f>AN28*5</f>
        <v>0</v>
      </c>
      <c r="AP28" s="197"/>
      <c r="AQ28" s="197">
        <f>AP28*5</f>
        <v>0</v>
      </c>
      <c r="AR28" s="197"/>
      <c r="AS28" s="197">
        <f>AR28*1</f>
        <v>0</v>
      </c>
      <c r="AT28" s="197"/>
      <c r="AU28" s="133">
        <f>AT28*0.5</f>
        <v>0</v>
      </c>
      <c r="AV28" s="197"/>
      <c r="AW28" s="133">
        <f>AV28*1</f>
        <v>0</v>
      </c>
      <c r="AX28" s="136">
        <f>IF(AI28+AK28+AM28+AO28+AQ28+AS28+AU28+AW28&gt;10,10,AI28+AK28+AM28+AO28+AQ28+AS28+AU28+AW28)</f>
        <v>4</v>
      </c>
      <c r="AY28" s="200">
        <f>AG28+AX28</f>
        <v>16</v>
      </c>
      <c r="AZ28" s="201">
        <f>S28+AB28+AY28</f>
        <v>140</v>
      </c>
    </row>
    <row r="29" spans="1:52" ht="15.75">
      <c r="A29" s="191">
        <v>25</v>
      </c>
      <c r="B29" s="192" t="s">
        <v>387</v>
      </c>
      <c r="C29" s="193">
        <v>24353</v>
      </c>
      <c r="D29" s="194" t="s">
        <v>86</v>
      </c>
      <c r="E29" s="195" t="s">
        <v>28</v>
      </c>
      <c r="F29" s="192" t="s">
        <v>86</v>
      </c>
      <c r="G29" s="196">
        <v>11</v>
      </c>
      <c r="H29" s="197">
        <f>G29*6</f>
        <v>66</v>
      </c>
      <c r="I29" s="197"/>
      <c r="J29" s="197">
        <f>I29*6</f>
        <v>0</v>
      </c>
      <c r="K29" s="197">
        <v>14</v>
      </c>
      <c r="L29" s="197">
        <f>IF(K29&gt;4,K29*2+4,K29*3)</f>
        <v>32</v>
      </c>
      <c r="M29" s="198">
        <v>1</v>
      </c>
      <c r="N29" s="197">
        <f>IF(M29&gt;4,M29*2+4,M29*3)</f>
        <v>3</v>
      </c>
      <c r="O29" s="198">
        <v>5</v>
      </c>
      <c r="P29" s="198">
        <f>O29*2</f>
        <v>10</v>
      </c>
      <c r="Q29" s="198">
        <v>2</v>
      </c>
      <c r="R29" s="198">
        <f>Q29*3</f>
        <v>6</v>
      </c>
      <c r="S29" s="199">
        <f>H29+J29+L29+N29+P29+R29</f>
        <v>117</v>
      </c>
      <c r="T29" s="191"/>
      <c r="U29" s="197">
        <f>IF(T29=0,0,6)</f>
        <v>0</v>
      </c>
      <c r="V29" s="197"/>
      <c r="W29" s="197">
        <f>V29*4</f>
        <v>0</v>
      </c>
      <c r="X29" s="197">
        <v>1</v>
      </c>
      <c r="Y29" s="197">
        <f>X29*3</f>
        <v>3</v>
      </c>
      <c r="Z29" s="197"/>
      <c r="AA29" s="197">
        <f>IF(Z29=0,0,6)</f>
        <v>0</v>
      </c>
      <c r="AB29" s="199">
        <f>U29+W29+Y29+AA29</f>
        <v>3</v>
      </c>
      <c r="AC29" s="191"/>
      <c r="AD29" s="197"/>
      <c r="AE29" s="199"/>
      <c r="AF29" s="191">
        <v>1</v>
      </c>
      <c r="AG29" s="197">
        <f>AF29*12</f>
        <v>12</v>
      </c>
      <c r="AH29" s="197"/>
      <c r="AI29" s="197">
        <f>AH29*5</f>
        <v>0</v>
      </c>
      <c r="AJ29" s="197">
        <v>1</v>
      </c>
      <c r="AK29" s="197">
        <f>AJ29*3</f>
        <v>3</v>
      </c>
      <c r="AL29" s="197"/>
      <c r="AM29" s="197">
        <f>AL29*1</f>
        <v>0</v>
      </c>
      <c r="AN29" s="197">
        <v>1</v>
      </c>
      <c r="AO29" s="197">
        <f>AN29*5</f>
        <v>5</v>
      </c>
      <c r="AP29" s="197"/>
      <c r="AQ29" s="197">
        <f>AP29*5</f>
        <v>0</v>
      </c>
      <c r="AR29" s="197"/>
      <c r="AS29" s="197">
        <f>AR29*1</f>
        <v>0</v>
      </c>
      <c r="AT29" s="197"/>
      <c r="AU29" s="133">
        <f>AT29*0.5</f>
        <v>0</v>
      </c>
      <c r="AV29" s="197"/>
      <c r="AW29" s="133">
        <f>AV29*1</f>
        <v>0</v>
      </c>
      <c r="AX29" s="136">
        <f>IF(AI29+AK29+AM29+AO29+AQ29+AS29+AU29+AW29&gt;10,10,AI29+AK29+AM29+AO29+AQ29+AS29+AU29+AW29)</f>
        <v>8</v>
      </c>
      <c r="AY29" s="200">
        <f>AG29+AX29</f>
        <v>20</v>
      </c>
      <c r="AZ29" s="201">
        <f>S29+AB29+AY29</f>
        <v>140</v>
      </c>
    </row>
    <row r="30" spans="1:52" ht="15.75">
      <c r="A30" s="191">
        <v>26</v>
      </c>
      <c r="B30" s="192" t="s">
        <v>424</v>
      </c>
      <c r="C30" s="193">
        <v>19385</v>
      </c>
      <c r="D30" s="194" t="s">
        <v>86</v>
      </c>
      <c r="E30" s="195" t="s">
        <v>28</v>
      </c>
      <c r="F30" s="192" t="s">
        <v>86</v>
      </c>
      <c r="G30" s="196">
        <v>11</v>
      </c>
      <c r="H30" s="197">
        <f>G30*6</f>
        <v>66</v>
      </c>
      <c r="I30" s="197"/>
      <c r="J30" s="197">
        <f>I30*6</f>
        <v>0</v>
      </c>
      <c r="K30" s="197">
        <v>19</v>
      </c>
      <c r="L30" s="197">
        <f>IF(K30&gt;4,K30*2+4,K30*3)</f>
        <v>42</v>
      </c>
      <c r="M30" s="198"/>
      <c r="N30" s="197">
        <f>IF(M30&gt;4,M30*2+4,M30*3)</f>
        <v>0</v>
      </c>
      <c r="O30" s="198">
        <v>5</v>
      </c>
      <c r="P30" s="198">
        <f>O30*2</f>
        <v>10</v>
      </c>
      <c r="Q30" s="198">
        <v>2</v>
      </c>
      <c r="R30" s="198">
        <f>Q30*3</f>
        <v>6</v>
      </c>
      <c r="S30" s="199">
        <f>H30+J30+L30+N30+P30+R30</f>
        <v>124</v>
      </c>
      <c r="T30" s="191"/>
      <c r="U30" s="197">
        <f>IF(T30=0,0,6)</f>
        <v>0</v>
      </c>
      <c r="V30" s="197"/>
      <c r="W30" s="197">
        <f>V30*4</f>
        <v>0</v>
      </c>
      <c r="X30" s="197"/>
      <c r="Y30" s="197">
        <f>X30*3</f>
        <v>0</v>
      </c>
      <c r="Z30" s="197"/>
      <c r="AA30" s="197">
        <f>IF(Z30=0,0,6)</f>
        <v>0</v>
      </c>
      <c r="AB30" s="199">
        <f>U30+W30+Y30+AA30</f>
        <v>0</v>
      </c>
      <c r="AC30" s="191"/>
      <c r="AD30" s="197"/>
      <c r="AE30" s="199"/>
      <c r="AF30" s="191">
        <v>1</v>
      </c>
      <c r="AG30" s="197">
        <f>AF30*12</f>
        <v>12</v>
      </c>
      <c r="AH30" s="197"/>
      <c r="AI30" s="197">
        <f>AH30*5</f>
        <v>0</v>
      </c>
      <c r="AJ30" s="197">
        <v>1</v>
      </c>
      <c r="AK30" s="197">
        <f>AJ30*3</f>
        <v>3</v>
      </c>
      <c r="AL30" s="197"/>
      <c r="AM30" s="197">
        <f>AL30*1</f>
        <v>0</v>
      </c>
      <c r="AN30" s="197"/>
      <c r="AO30" s="197">
        <f>AN30*5</f>
        <v>0</v>
      </c>
      <c r="AP30" s="197"/>
      <c r="AQ30" s="197">
        <f>AP30*5</f>
        <v>0</v>
      </c>
      <c r="AR30" s="197"/>
      <c r="AS30" s="197">
        <f>AR30*1</f>
        <v>0</v>
      </c>
      <c r="AT30" s="197"/>
      <c r="AU30" s="133">
        <f>AT30*0.5</f>
        <v>0</v>
      </c>
      <c r="AV30" s="197"/>
      <c r="AW30" s="133">
        <f>AV30*1</f>
        <v>0</v>
      </c>
      <c r="AX30" s="136">
        <f>IF(AI30+AK30+AM30+AO30+AQ30+AS30+AU30+AW30&gt;10,10,AI30+AK30+AM30+AO30+AQ30+AS30+AU30+AW30)</f>
        <v>3</v>
      </c>
      <c r="AY30" s="200">
        <f>AG30+AX30</f>
        <v>15</v>
      </c>
      <c r="AZ30" s="201">
        <f>S30+AB30+AY30</f>
        <v>139</v>
      </c>
    </row>
    <row r="31" spans="1:52" ht="15.75">
      <c r="A31" s="191">
        <v>27</v>
      </c>
      <c r="B31" s="192" t="s">
        <v>427</v>
      </c>
      <c r="C31" s="193">
        <v>18939</v>
      </c>
      <c r="D31" s="194" t="s">
        <v>412</v>
      </c>
      <c r="E31" s="195" t="s">
        <v>28</v>
      </c>
      <c r="F31" s="192" t="s">
        <v>86</v>
      </c>
      <c r="G31" s="196">
        <v>11</v>
      </c>
      <c r="H31" s="197">
        <f>G31*6</f>
        <v>66</v>
      </c>
      <c r="I31" s="197"/>
      <c r="J31" s="197">
        <f>I31*6</f>
        <v>0</v>
      </c>
      <c r="K31" s="197">
        <v>16</v>
      </c>
      <c r="L31" s="197">
        <f>IF(K31&gt;4,K31*2+4,K31*3)</f>
        <v>36</v>
      </c>
      <c r="M31" s="198"/>
      <c r="N31" s="197">
        <f>IF(M31&gt;4,M31*2+4,M31*3)</f>
        <v>0</v>
      </c>
      <c r="O31" s="198">
        <v>5</v>
      </c>
      <c r="P31" s="198">
        <f>O31*2</f>
        <v>10</v>
      </c>
      <c r="Q31" s="198">
        <v>2</v>
      </c>
      <c r="R31" s="198">
        <f>Q31*3</f>
        <v>6</v>
      </c>
      <c r="S31" s="199">
        <f>H31+J31+L31+N31+P31+R31</f>
        <v>118</v>
      </c>
      <c r="T31" s="191"/>
      <c r="U31" s="197">
        <f>IF(T31=0,0,6)</f>
        <v>0</v>
      </c>
      <c r="V31" s="197"/>
      <c r="W31" s="197">
        <f>V31*4</f>
        <v>0</v>
      </c>
      <c r="X31" s="197"/>
      <c r="Y31" s="197">
        <f>X31*3</f>
        <v>0</v>
      </c>
      <c r="Z31" s="197"/>
      <c r="AA31" s="197">
        <f>IF(Z31=0,0,6)</f>
        <v>0</v>
      </c>
      <c r="AB31" s="199">
        <f>U31+W31+Y31+AA31</f>
        <v>0</v>
      </c>
      <c r="AC31" s="191" t="s">
        <v>120</v>
      </c>
      <c r="AD31" s="197"/>
      <c r="AE31" s="199"/>
      <c r="AF31" s="191">
        <v>1</v>
      </c>
      <c r="AG31" s="197">
        <f>AF31*12</f>
        <v>12</v>
      </c>
      <c r="AH31" s="197"/>
      <c r="AI31" s="197">
        <f>AH31*5</f>
        <v>0</v>
      </c>
      <c r="AJ31" s="197">
        <v>1</v>
      </c>
      <c r="AK31" s="197">
        <f>AJ31*3</f>
        <v>3</v>
      </c>
      <c r="AL31" s="197"/>
      <c r="AM31" s="197">
        <f>AL31*1</f>
        <v>0</v>
      </c>
      <c r="AN31" s="197">
        <v>1</v>
      </c>
      <c r="AO31" s="197">
        <f>AN31*5</f>
        <v>5</v>
      </c>
      <c r="AP31" s="197"/>
      <c r="AQ31" s="197">
        <f>AP31*5</f>
        <v>0</v>
      </c>
      <c r="AR31" s="197"/>
      <c r="AS31" s="197">
        <f>AR31*1</f>
        <v>0</v>
      </c>
      <c r="AT31" s="197"/>
      <c r="AU31" s="133">
        <f>AT31*0.5</f>
        <v>0</v>
      </c>
      <c r="AV31" s="197"/>
      <c r="AW31" s="133">
        <f>AV31*1</f>
        <v>0</v>
      </c>
      <c r="AX31" s="136">
        <f>IF(AI31+AK31+AM31+AO31+AQ31+AS31+AU31+AW31&gt;10,10,AI31+AK31+AM31+AO31+AQ31+AS31+AU31+AW31)</f>
        <v>8</v>
      </c>
      <c r="AY31" s="200">
        <f>AG31+AX31</f>
        <v>20</v>
      </c>
      <c r="AZ31" s="201">
        <f>S31+AB31+AY31</f>
        <v>138</v>
      </c>
    </row>
    <row r="32" spans="1:52" ht="15.75">
      <c r="A32" s="191">
        <v>28</v>
      </c>
      <c r="B32" s="192" t="s">
        <v>428</v>
      </c>
      <c r="C32" s="193">
        <v>21421</v>
      </c>
      <c r="D32" s="194" t="s">
        <v>86</v>
      </c>
      <c r="E32" s="195" t="s">
        <v>28</v>
      </c>
      <c r="F32" s="192" t="s">
        <v>86</v>
      </c>
      <c r="G32" s="196">
        <v>11</v>
      </c>
      <c r="H32" s="197">
        <f>G32*6</f>
        <v>66</v>
      </c>
      <c r="I32" s="197"/>
      <c r="J32" s="197">
        <f>I32*6</f>
        <v>0</v>
      </c>
      <c r="K32" s="197">
        <v>20</v>
      </c>
      <c r="L32" s="197">
        <f>IF(K32&gt;4,K32*2+4,K32*3)</f>
        <v>44</v>
      </c>
      <c r="M32" s="198"/>
      <c r="N32" s="197">
        <f>IF(M32&gt;4,M32*2+4,M32*3)</f>
        <v>0</v>
      </c>
      <c r="O32" s="198">
        <v>5</v>
      </c>
      <c r="P32" s="198">
        <f>O32*2</f>
        <v>10</v>
      </c>
      <c r="Q32" s="198">
        <v>2</v>
      </c>
      <c r="R32" s="198">
        <f>Q32*3</f>
        <v>6</v>
      </c>
      <c r="S32" s="199">
        <f>H32+J32+L32+N32+P32+R32</f>
        <v>126</v>
      </c>
      <c r="T32" s="191"/>
      <c r="U32" s="197">
        <f>IF(T32=0,0,6)</f>
        <v>0</v>
      </c>
      <c r="V32" s="197"/>
      <c r="W32" s="197">
        <f>V32*4</f>
        <v>0</v>
      </c>
      <c r="X32" s="197"/>
      <c r="Y32" s="197">
        <f>X32*3</f>
        <v>0</v>
      </c>
      <c r="Z32" s="197"/>
      <c r="AA32" s="197">
        <f>IF(Z32=0,0,6)</f>
        <v>0</v>
      </c>
      <c r="AB32" s="199">
        <f>U32+W32+Y32+AA32</f>
        <v>0</v>
      </c>
      <c r="AC32" s="191"/>
      <c r="AD32" s="197"/>
      <c r="AE32" s="199"/>
      <c r="AF32" s="191">
        <v>1</v>
      </c>
      <c r="AG32" s="197">
        <f>AF32*12</f>
        <v>12</v>
      </c>
      <c r="AH32" s="197"/>
      <c r="AI32" s="197">
        <f>AH32*5</f>
        <v>0</v>
      </c>
      <c r="AJ32" s="197"/>
      <c r="AK32" s="197">
        <f>AJ32*3</f>
        <v>0</v>
      </c>
      <c r="AL32" s="197"/>
      <c r="AM32" s="197">
        <f>AL32*1</f>
        <v>0</v>
      </c>
      <c r="AN32" s="197"/>
      <c r="AO32" s="197">
        <f>AN32*5</f>
        <v>0</v>
      </c>
      <c r="AP32" s="197"/>
      <c r="AQ32" s="197">
        <f>AP32*5</f>
        <v>0</v>
      </c>
      <c r="AR32" s="197"/>
      <c r="AS32" s="197">
        <f>AR32*1</f>
        <v>0</v>
      </c>
      <c r="AT32" s="197"/>
      <c r="AU32" s="133">
        <f>AT32*0.5</f>
        <v>0</v>
      </c>
      <c r="AV32" s="197"/>
      <c r="AW32" s="133">
        <f>AV32*1</f>
        <v>0</v>
      </c>
      <c r="AX32" s="136">
        <f>IF(AI32+AK32+AM32+AO32+AQ32+AS32+AU32+AW32&gt;10,10,AI32+AK32+AM32+AO32+AQ32+AS32+AU32+AW32)</f>
        <v>0</v>
      </c>
      <c r="AY32" s="200">
        <f>AG32+AX32</f>
        <v>12</v>
      </c>
      <c r="AZ32" s="201">
        <f>S32+AB32+AY32</f>
        <v>138</v>
      </c>
    </row>
    <row r="33" spans="1:52" ht="15.75">
      <c r="A33" s="191">
        <v>29</v>
      </c>
      <c r="B33" s="192" t="s">
        <v>422</v>
      </c>
      <c r="C33" s="193">
        <v>22747</v>
      </c>
      <c r="D33" s="194" t="s">
        <v>86</v>
      </c>
      <c r="E33" s="195" t="s">
        <v>28</v>
      </c>
      <c r="F33" s="192" t="s">
        <v>86</v>
      </c>
      <c r="G33" s="196">
        <v>11</v>
      </c>
      <c r="H33" s="197">
        <f>G33*6</f>
        <v>66</v>
      </c>
      <c r="I33" s="197"/>
      <c r="J33" s="197">
        <f>I33*6</f>
        <v>0</v>
      </c>
      <c r="K33" s="197">
        <v>15</v>
      </c>
      <c r="L33" s="197">
        <f>IF(K33&gt;4,K33*2+4,K33*3)</f>
        <v>34</v>
      </c>
      <c r="M33" s="198"/>
      <c r="N33" s="197">
        <f>IF(M33&gt;4,M33*2+4,M33*3)</f>
        <v>0</v>
      </c>
      <c r="O33" s="198">
        <v>5</v>
      </c>
      <c r="P33" s="198">
        <f>O33*2</f>
        <v>10</v>
      </c>
      <c r="Q33" s="198">
        <v>2</v>
      </c>
      <c r="R33" s="198">
        <f>Q33*3</f>
        <v>6</v>
      </c>
      <c r="S33" s="199">
        <f>H33+J33+L33+N33+P33+R33</f>
        <v>116</v>
      </c>
      <c r="T33" s="191"/>
      <c r="U33" s="197">
        <f>IF(T33=0,0,6)</f>
        <v>0</v>
      </c>
      <c r="V33" s="197"/>
      <c r="W33" s="197">
        <f>V33*4</f>
        <v>0</v>
      </c>
      <c r="X33" s="197"/>
      <c r="Y33" s="197">
        <f>X33*3</f>
        <v>0</v>
      </c>
      <c r="Z33" s="197"/>
      <c r="AA33" s="197">
        <f>IF(Z33=0,0,6)</f>
        <v>0</v>
      </c>
      <c r="AB33" s="199">
        <f>U33+W33+Y33+AA33</f>
        <v>0</v>
      </c>
      <c r="AC33" s="191"/>
      <c r="AD33" s="197"/>
      <c r="AE33" s="199"/>
      <c r="AF33" s="191">
        <v>1</v>
      </c>
      <c r="AG33" s="197">
        <f>AF33*12</f>
        <v>12</v>
      </c>
      <c r="AH33" s="197"/>
      <c r="AI33" s="197">
        <f>AH33*5</f>
        <v>0</v>
      </c>
      <c r="AJ33" s="197">
        <v>1</v>
      </c>
      <c r="AK33" s="197">
        <f>AJ33*3</f>
        <v>3</v>
      </c>
      <c r="AL33" s="197">
        <v>2</v>
      </c>
      <c r="AM33" s="197">
        <f>AL33*1</f>
        <v>2</v>
      </c>
      <c r="AN33" s="197">
        <v>1</v>
      </c>
      <c r="AO33" s="197">
        <f>AN33*5</f>
        <v>5</v>
      </c>
      <c r="AP33" s="197"/>
      <c r="AQ33" s="197">
        <f>AP33*5</f>
        <v>0</v>
      </c>
      <c r="AR33" s="197">
        <v>1</v>
      </c>
      <c r="AS33" s="197">
        <f>AR33*1</f>
        <v>1</v>
      </c>
      <c r="AT33" s="197"/>
      <c r="AU33" s="133">
        <f>AT33*0.5</f>
        <v>0</v>
      </c>
      <c r="AV33" s="197"/>
      <c r="AW33" s="133">
        <f>AV33*1</f>
        <v>0</v>
      </c>
      <c r="AX33" s="136">
        <f>IF(AI33+AK33+AM33+AO33+AQ33+AS33+AU33+AW33&gt;10,10,AI33+AK33+AM33+AO33+AQ33+AS33+AU33+AW33)</f>
        <v>10</v>
      </c>
      <c r="AY33" s="200">
        <f>AG33+AX33</f>
        <v>22</v>
      </c>
      <c r="AZ33" s="201">
        <f>S33+AB33+AY33</f>
        <v>138</v>
      </c>
    </row>
    <row r="34" spans="1:52" ht="15.75">
      <c r="A34" s="191">
        <v>30</v>
      </c>
      <c r="B34" s="192" t="s">
        <v>420</v>
      </c>
      <c r="C34" s="193">
        <v>24311</v>
      </c>
      <c r="D34" s="194" t="s">
        <v>86</v>
      </c>
      <c r="E34" s="195" t="s">
        <v>28</v>
      </c>
      <c r="F34" s="192" t="s">
        <v>86</v>
      </c>
      <c r="G34" s="196">
        <v>11</v>
      </c>
      <c r="H34" s="197">
        <f>G34*6</f>
        <v>66</v>
      </c>
      <c r="I34" s="197"/>
      <c r="J34" s="197">
        <f>I34*6</f>
        <v>0</v>
      </c>
      <c r="K34" s="197">
        <v>17</v>
      </c>
      <c r="L34" s="197">
        <f>IF(K34&gt;4,K34*2+4,K34*3)</f>
        <v>38</v>
      </c>
      <c r="M34" s="198"/>
      <c r="N34" s="197">
        <f>IF(M34&gt;4,M34*2+4,M34*3)</f>
        <v>0</v>
      </c>
      <c r="O34" s="198">
        <v>5</v>
      </c>
      <c r="P34" s="198">
        <f>O34*2</f>
        <v>10</v>
      </c>
      <c r="Q34" s="198">
        <v>2</v>
      </c>
      <c r="R34" s="198">
        <f>Q34*3</f>
        <v>6</v>
      </c>
      <c r="S34" s="199">
        <f>H34+J34+L34+N34+P34+R34</f>
        <v>120</v>
      </c>
      <c r="T34" s="191"/>
      <c r="U34" s="197">
        <f>IF(T34=0,0,6)</f>
        <v>0</v>
      </c>
      <c r="V34" s="197"/>
      <c r="W34" s="197">
        <f>V34*4</f>
        <v>0</v>
      </c>
      <c r="X34" s="197">
        <v>1</v>
      </c>
      <c r="Y34" s="197">
        <f>X34*3</f>
        <v>3</v>
      </c>
      <c r="Z34" s="197"/>
      <c r="AA34" s="197">
        <f>IF(Z34=0,0,6)</f>
        <v>0</v>
      </c>
      <c r="AB34" s="199">
        <f>U34+W34+Y34+AA34</f>
        <v>3</v>
      </c>
      <c r="AC34" s="191"/>
      <c r="AD34" s="197"/>
      <c r="AE34" s="199"/>
      <c r="AF34" s="191">
        <v>1</v>
      </c>
      <c r="AG34" s="197">
        <f>AF34*12</f>
        <v>12</v>
      </c>
      <c r="AH34" s="197"/>
      <c r="AI34" s="197">
        <f>AH34*5</f>
        <v>0</v>
      </c>
      <c r="AJ34" s="197">
        <v>1</v>
      </c>
      <c r="AK34" s="197">
        <f>AJ34*3</f>
        <v>3</v>
      </c>
      <c r="AL34" s="197"/>
      <c r="AM34" s="197">
        <f>AL34*1</f>
        <v>0</v>
      </c>
      <c r="AN34" s="197"/>
      <c r="AO34" s="197">
        <f>AN34*5</f>
        <v>0</v>
      </c>
      <c r="AP34" s="197"/>
      <c r="AQ34" s="197">
        <f>AP34*5</f>
        <v>0</v>
      </c>
      <c r="AR34" s="197"/>
      <c r="AS34" s="197">
        <f>AR34*1</f>
        <v>0</v>
      </c>
      <c r="AT34" s="197"/>
      <c r="AU34" s="133">
        <f>AT34*0.5</f>
        <v>0</v>
      </c>
      <c r="AV34" s="197"/>
      <c r="AW34" s="133">
        <f>AV34*1</f>
        <v>0</v>
      </c>
      <c r="AX34" s="136">
        <f>IF(AI34+AK34+AM34+AO34+AQ34+AS34+AU34+AW34&gt;10,10,AI34+AK34+AM34+AO34+AQ34+AS34+AU34+AW34)</f>
        <v>3</v>
      </c>
      <c r="AY34" s="200">
        <f>AG34+AX34</f>
        <v>15</v>
      </c>
      <c r="AZ34" s="201">
        <f>S34+AB34+AY34</f>
        <v>138</v>
      </c>
    </row>
    <row r="35" spans="1:52" ht="15.75">
      <c r="A35" s="191">
        <v>31</v>
      </c>
      <c r="B35" s="192" t="s">
        <v>410</v>
      </c>
      <c r="C35" s="193">
        <v>20258</v>
      </c>
      <c r="D35" s="194" t="s">
        <v>86</v>
      </c>
      <c r="E35" s="195" t="s">
        <v>28</v>
      </c>
      <c r="F35" s="192" t="s">
        <v>86</v>
      </c>
      <c r="G35" s="196">
        <v>9</v>
      </c>
      <c r="H35" s="197">
        <f>G35*6</f>
        <v>54</v>
      </c>
      <c r="I35" s="197"/>
      <c r="J35" s="197">
        <f>I35*6</f>
        <v>0</v>
      </c>
      <c r="K35" s="197">
        <v>21</v>
      </c>
      <c r="L35" s="197">
        <f>IF(K35&gt;4,K35*2+4,K35*3)</f>
        <v>46</v>
      </c>
      <c r="M35" s="198">
        <v>2</v>
      </c>
      <c r="N35" s="197">
        <f>IF(M35&gt;4,M35*2+4,M35*3)</f>
        <v>6</v>
      </c>
      <c r="O35" s="198">
        <v>5</v>
      </c>
      <c r="P35" s="198">
        <f>O35*2</f>
        <v>10</v>
      </c>
      <c r="Q35" s="198">
        <v>2</v>
      </c>
      <c r="R35" s="198">
        <f>Q35*3</f>
        <v>6</v>
      </c>
      <c r="S35" s="199">
        <f>H35+J35+L35+N35+P35+R35</f>
        <v>122</v>
      </c>
      <c r="T35" s="191"/>
      <c r="U35" s="197">
        <f>IF(T35=0,0,6)</f>
        <v>0</v>
      </c>
      <c r="V35" s="197"/>
      <c r="W35" s="197">
        <f>V35*4</f>
        <v>0</v>
      </c>
      <c r="X35" s="197"/>
      <c r="Y35" s="197">
        <f>X35*3</f>
        <v>0</v>
      </c>
      <c r="Z35" s="197"/>
      <c r="AA35" s="197">
        <f>IF(Z35=0,0,6)</f>
        <v>0</v>
      </c>
      <c r="AB35" s="199">
        <f>U35+W35+Y35+AA35</f>
        <v>0</v>
      </c>
      <c r="AC35" s="191"/>
      <c r="AD35" s="197"/>
      <c r="AE35" s="199"/>
      <c r="AF35" s="191">
        <v>1</v>
      </c>
      <c r="AG35" s="197">
        <f>AF35*12</f>
        <v>12</v>
      </c>
      <c r="AH35" s="197"/>
      <c r="AI35" s="197">
        <f>AH35*5</f>
        <v>0</v>
      </c>
      <c r="AJ35" s="197">
        <v>1</v>
      </c>
      <c r="AK35" s="197">
        <f>AJ35*3</f>
        <v>3</v>
      </c>
      <c r="AL35" s="197"/>
      <c r="AM35" s="197">
        <f>AL35*1</f>
        <v>0</v>
      </c>
      <c r="AN35" s="197"/>
      <c r="AO35" s="197">
        <f>AN35*5</f>
        <v>0</v>
      </c>
      <c r="AP35" s="197"/>
      <c r="AQ35" s="197">
        <f>AP35*5</f>
        <v>0</v>
      </c>
      <c r="AR35" s="197"/>
      <c r="AS35" s="197">
        <f>AR35*1</f>
        <v>0</v>
      </c>
      <c r="AT35" s="197"/>
      <c r="AU35" s="133">
        <f>AT35*0.5</f>
        <v>0</v>
      </c>
      <c r="AV35" s="197"/>
      <c r="AW35" s="133">
        <f>AV35*1</f>
        <v>0</v>
      </c>
      <c r="AX35" s="136">
        <f>IF(AI35+AK35+AM35+AO35+AQ35+AS35+AU35+AW35&gt;10,10,AI35+AK35+AM35+AO35+AQ35+AS35+AU35+AW35)</f>
        <v>3</v>
      </c>
      <c r="AY35" s="200">
        <f>AG35+AX35</f>
        <v>15</v>
      </c>
      <c r="AZ35" s="201">
        <f>S35+AB35+AY35</f>
        <v>137</v>
      </c>
    </row>
    <row r="36" spans="1:52" ht="15.75">
      <c r="A36" s="191">
        <v>32</v>
      </c>
      <c r="B36" s="192" t="s">
        <v>432</v>
      </c>
      <c r="C36" s="193">
        <v>22930</v>
      </c>
      <c r="D36" s="194" t="s">
        <v>86</v>
      </c>
      <c r="E36" s="195" t="s">
        <v>28</v>
      </c>
      <c r="F36" s="192" t="s">
        <v>86</v>
      </c>
      <c r="G36" s="196">
        <v>11</v>
      </c>
      <c r="H36" s="197">
        <f>G36*6</f>
        <v>66</v>
      </c>
      <c r="I36" s="197"/>
      <c r="J36" s="197">
        <f>I36*6</f>
        <v>0</v>
      </c>
      <c r="K36" s="197">
        <v>18</v>
      </c>
      <c r="L36" s="197">
        <f>IF(K36&gt;4,K36*2+4,K36*3)</f>
        <v>40</v>
      </c>
      <c r="M36" s="198"/>
      <c r="N36" s="197">
        <f>IF(M36&gt;4,M36*2+4,M36*3)</f>
        <v>0</v>
      </c>
      <c r="O36" s="198">
        <v>5</v>
      </c>
      <c r="P36" s="198">
        <f>O36*2</f>
        <v>10</v>
      </c>
      <c r="Q36" s="198">
        <v>2</v>
      </c>
      <c r="R36" s="198">
        <f>Q36*3</f>
        <v>6</v>
      </c>
      <c r="S36" s="199">
        <f>H36+J36+L36+N36+P36+R36</f>
        <v>122</v>
      </c>
      <c r="T36" s="191"/>
      <c r="U36" s="197">
        <f>IF(T36=0,0,6)</f>
        <v>0</v>
      </c>
      <c r="V36" s="197"/>
      <c r="W36" s="197">
        <f>V36*4</f>
        <v>0</v>
      </c>
      <c r="X36" s="197"/>
      <c r="Y36" s="197">
        <f>X36*3</f>
        <v>0</v>
      </c>
      <c r="Z36" s="197"/>
      <c r="AA36" s="197">
        <f>IF(Z36=0,0,6)</f>
        <v>0</v>
      </c>
      <c r="AB36" s="199">
        <f>U36+W36+Y36+AA36</f>
        <v>0</v>
      </c>
      <c r="AC36" s="191" t="s">
        <v>120</v>
      </c>
      <c r="AD36" s="197"/>
      <c r="AE36" s="199"/>
      <c r="AF36" s="191">
        <v>1</v>
      </c>
      <c r="AG36" s="197">
        <f>AF36*12</f>
        <v>12</v>
      </c>
      <c r="AH36" s="197"/>
      <c r="AI36" s="197">
        <f>AH36*5</f>
        <v>0</v>
      </c>
      <c r="AJ36" s="197">
        <v>1</v>
      </c>
      <c r="AK36" s="197">
        <f>AJ36*3</f>
        <v>3</v>
      </c>
      <c r="AL36" s="197"/>
      <c r="AM36" s="197">
        <f>AL36*1</f>
        <v>0</v>
      </c>
      <c r="AN36" s="197"/>
      <c r="AO36" s="197">
        <f>AN36*5</f>
        <v>0</v>
      </c>
      <c r="AP36" s="197"/>
      <c r="AQ36" s="197">
        <f>AP36*5</f>
        <v>0</v>
      </c>
      <c r="AR36" s="197"/>
      <c r="AS36" s="197">
        <f>AR36*1</f>
        <v>0</v>
      </c>
      <c r="AT36" s="197"/>
      <c r="AU36" s="133">
        <f>AT36*0.5</f>
        <v>0</v>
      </c>
      <c r="AV36" s="197"/>
      <c r="AW36" s="133">
        <f>AV36*1</f>
        <v>0</v>
      </c>
      <c r="AX36" s="136">
        <f>IF(AI36+AK36+AM36+AO36+AQ36+AS36+AU36+AW36&gt;10,10,AI36+AK36+AM36+AO36+AQ36+AS36+AU36+AW36)</f>
        <v>3</v>
      </c>
      <c r="AY36" s="200">
        <f>AG36+AX36</f>
        <v>15</v>
      </c>
      <c r="AZ36" s="201">
        <f>S36+AB36+AY36</f>
        <v>137</v>
      </c>
    </row>
    <row r="37" spans="1:52" ht="15.75">
      <c r="A37" s="191">
        <v>33</v>
      </c>
      <c r="B37" s="192" t="s">
        <v>434</v>
      </c>
      <c r="C37" s="193">
        <v>22478</v>
      </c>
      <c r="D37" s="194" t="s">
        <v>86</v>
      </c>
      <c r="E37" s="195" t="s">
        <v>28</v>
      </c>
      <c r="F37" s="192" t="s">
        <v>86</v>
      </c>
      <c r="G37" s="196">
        <v>11</v>
      </c>
      <c r="H37" s="197">
        <f>G37*6</f>
        <v>66</v>
      </c>
      <c r="I37" s="197"/>
      <c r="J37" s="197">
        <f>I37*6</f>
        <v>0</v>
      </c>
      <c r="K37" s="197">
        <v>19</v>
      </c>
      <c r="L37" s="197">
        <f>IF(K37&gt;4,K37*2+4,K37*3)</f>
        <v>42</v>
      </c>
      <c r="M37" s="198"/>
      <c r="N37" s="197">
        <f>IF(M37&gt;4,M37*2+4,M37*3)</f>
        <v>0</v>
      </c>
      <c r="O37" s="198">
        <v>5</v>
      </c>
      <c r="P37" s="198">
        <f>O37*2</f>
        <v>10</v>
      </c>
      <c r="Q37" s="198">
        <v>2</v>
      </c>
      <c r="R37" s="198">
        <f>Q37*3</f>
        <v>6</v>
      </c>
      <c r="S37" s="199">
        <f>H37+J37+L37+N37+P37+R37</f>
        <v>124</v>
      </c>
      <c r="T37" s="191"/>
      <c r="U37" s="197">
        <f>IF(T37=0,0,6)</f>
        <v>0</v>
      </c>
      <c r="V37" s="197"/>
      <c r="W37" s="197">
        <f>V37*4</f>
        <v>0</v>
      </c>
      <c r="X37" s="197"/>
      <c r="Y37" s="197">
        <f>X37*3</f>
        <v>0</v>
      </c>
      <c r="Z37" s="197"/>
      <c r="AA37" s="197">
        <f>IF(Z37=0,0,6)</f>
        <v>0</v>
      </c>
      <c r="AB37" s="199">
        <f>U37+W37+Y37+AA37</f>
        <v>0</v>
      </c>
      <c r="AC37" s="191"/>
      <c r="AD37" s="197"/>
      <c r="AE37" s="199"/>
      <c r="AF37" s="191">
        <v>1</v>
      </c>
      <c r="AG37" s="197">
        <f>AF37*12</f>
        <v>12</v>
      </c>
      <c r="AH37" s="197"/>
      <c r="AI37" s="197">
        <f>AH37*5</f>
        <v>0</v>
      </c>
      <c r="AJ37" s="197"/>
      <c r="AK37" s="197">
        <f>AJ37*3</f>
        <v>0</v>
      </c>
      <c r="AL37" s="197"/>
      <c r="AM37" s="197">
        <f>AL37*1</f>
        <v>0</v>
      </c>
      <c r="AN37" s="197"/>
      <c r="AO37" s="197">
        <f>AN37*5</f>
        <v>0</v>
      </c>
      <c r="AP37" s="197"/>
      <c r="AQ37" s="197">
        <f>AP37*5</f>
        <v>0</v>
      </c>
      <c r="AR37" s="197"/>
      <c r="AS37" s="197">
        <f>AR37*1</f>
        <v>0</v>
      </c>
      <c r="AT37" s="197"/>
      <c r="AU37" s="133">
        <f>AT37*0.5</f>
        <v>0</v>
      </c>
      <c r="AV37" s="197"/>
      <c r="AW37" s="133">
        <f>AV37*1</f>
        <v>0</v>
      </c>
      <c r="AX37" s="136">
        <f>IF(AI37+AK37+AM37+AO37+AQ37+AS37+AU37+AW37&gt;10,10,AI37+AK37+AM37+AO37+AQ37+AS37+AU37+AW37)</f>
        <v>0</v>
      </c>
      <c r="AY37" s="200">
        <f>AG37+AX37</f>
        <v>12</v>
      </c>
      <c r="AZ37" s="201">
        <f>S37+AB37+AY37</f>
        <v>136</v>
      </c>
    </row>
    <row r="38" spans="1:52" ht="15.75">
      <c r="A38" s="191">
        <v>34</v>
      </c>
      <c r="B38" s="192" t="s">
        <v>436</v>
      </c>
      <c r="C38" s="193">
        <v>22625</v>
      </c>
      <c r="D38" s="194" t="s">
        <v>86</v>
      </c>
      <c r="E38" s="195" t="s">
        <v>28</v>
      </c>
      <c r="F38" s="192" t="s">
        <v>86</v>
      </c>
      <c r="G38" s="196">
        <v>11</v>
      </c>
      <c r="H38" s="197">
        <f>G38*6</f>
        <v>66</v>
      </c>
      <c r="I38" s="197"/>
      <c r="J38" s="197">
        <f>I38*6</f>
        <v>0</v>
      </c>
      <c r="K38" s="197">
        <v>17</v>
      </c>
      <c r="L38" s="197">
        <f>IF(K38&gt;4,K38*2+4,K38*3)</f>
        <v>38</v>
      </c>
      <c r="M38" s="198"/>
      <c r="N38" s="197">
        <f>IF(M38&gt;4,M38*2+4,M38*3)</f>
        <v>0</v>
      </c>
      <c r="O38" s="198">
        <v>5</v>
      </c>
      <c r="P38" s="198">
        <f>O38*2</f>
        <v>10</v>
      </c>
      <c r="Q38" s="198">
        <v>2</v>
      </c>
      <c r="R38" s="198">
        <f>Q38*3</f>
        <v>6</v>
      </c>
      <c r="S38" s="199">
        <f>H38+J38+L38+N38+P38+R38</f>
        <v>120</v>
      </c>
      <c r="T38" s="191"/>
      <c r="U38" s="197">
        <f>IF(T38=0,0,6)</f>
        <v>0</v>
      </c>
      <c r="V38" s="197"/>
      <c r="W38" s="197">
        <f>V38*4</f>
        <v>0</v>
      </c>
      <c r="X38" s="197"/>
      <c r="Y38" s="197">
        <f>X38*3</f>
        <v>0</v>
      </c>
      <c r="Z38" s="197"/>
      <c r="AA38" s="197">
        <f>IF(Z38=0,0,6)</f>
        <v>0</v>
      </c>
      <c r="AB38" s="199">
        <f>U38+W38+Y38+AA38</f>
        <v>0</v>
      </c>
      <c r="AC38" s="191"/>
      <c r="AD38" s="197"/>
      <c r="AE38" s="199"/>
      <c r="AF38" s="191">
        <v>1</v>
      </c>
      <c r="AG38" s="197">
        <f>AF38*12</f>
        <v>12</v>
      </c>
      <c r="AH38" s="197"/>
      <c r="AI38" s="197">
        <f>AH38*5</f>
        <v>0</v>
      </c>
      <c r="AJ38" s="197">
        <v>1</v>
      </c>
      <c r="AK38" s="197">
        <f>AJ38*3</f>
        <v>3</v>
      </c>
      <c r="AL38" s="197"/>
      <c r="AM38" s="197">
        <f>AL38*1</f>
        <v>0</v>
      </c>
      <c r="AN38" s="197"/>
      <c r="AO38" s="197">
        <f>AN38*5</f>
        <v>0</v>
      </c>
      <c r="AP38" s="197"/>
      <c r="AQ38" s="197">
        <f>AP38*5</f>
        <v>0</v>
      </c>
      <c r="AR38" s="197"/>
      <c r="AS38" s="197">
        <f>AR38*1</f>
        <v>0</v>
      </c>
      <c r="AT38" s="197"/>
      <c r="AU38" s="133">
        <f>AT38*0.5</f>
        <v>0</v>
      </c>
      <c r="AV38" s="197"/>
      <c r="AW38" s="133">
        <f>AV38*1</f>
        <v>0</v>
      </c>
      <c r="AX38" s="136">
        <f>IF(AI38+AK38+AM38+AO38+AQ38+AS38+AU38+AW38&gt;10,10,AI38+AK38+AM38+AO38+AQ38+AS38+AU38+AW38)</f>
        <v>3</v>
      </c>
      <c r="AY38" s="200">
        <f>AG38+AX38</f>
        <v>15</v>
      </c>
      <c r="AZ38" s="201">
        <f>S38+AB38+AY38</f>
        <v>135</v>
      </c>
    </row>
    <row r="39" spans="1:52" ht="15.75">
      <c r="A39" s="191">
        <v>35</v>
      </c>
      <c r="B39" s="192" t="s">
        <v>437</v>
      </c>
      <c r="C39" s="193">
        <v>24854</v>
      </c>
      <c r="D39" s="194" t="s">
        <v>86</v>
      </c>
      <c r="E39" s="195" t="s">
        <v>28</v>
      </c>
      <c r="F39" s="192" t="s">
        <v>86</v>
      </c>
      <c r="G39" s="196">
        <v>11</v>
      </c>
      <c r="H39" s="197">
        <f>G39*6</f>
        <v>66</v>
      </c>
      <c r="I39" s="197"/>
      <c r="J39" s="197">
        <f>I39*6</f>
        <v>0</v>
      </c>
      <c r="K39" s="197">
        <v>12</v>
      </c>
      <c r="L39" s="197">
        <f>IF(K39&gt;4,K39*2+4,K39*3)</f>
        <v>28</v>
      </c>
      <c r="M39" s="198">
        <v>4</v>
      </c>
      <c r="N39" s="197">
        <f>IF(M39&gt;4,M39*2+4,M39*3)</f>
        <v>12</v>
      </c>
      <c r="O39" s="198">
        <v>5</v>
      </c>
      <c r="P39" s="198">
        <f>O39*2</f>
        <v>10</v>
      </c>
      <c r="Q39" s="198">
        <v>2</v>
      </c>
      <c r="R39" s="198">
        <f>Q39*3</f>
        <v>6</v>
      </c>
      <c r="S39" s="199">
        <f>H39+J39+L39+N39+P39+R39</f>
        <v>122</v>
      </c>
      <c r="T39" s="191"/>
      <c r="U39" s="197">
        <f>IF(T39=0,0,6)</f>
        <v>0</v>
      </c>
      <c r="V39" s="197"/>
      <c r="W39" s="197">
        <f>V39*4</f>
        <v>0</v>
      </c>
      <c r="X39" s="197"/>
      <c r="Y39" s="197">
        <f>X39*3</f>
        <v>0</v>
      </c>
      <c r="Z39" s="197"/>
      <c r="AA39" s="197">
        <f>IF(Z39=0,0,6)</f>
        <v>0</v>
      </c>
      <c r="AB39" s="199">
        <f>U39+W39+Y39+AA39</f>
        <v>0</v>
      </c>
      <c r="AC39" s="191"/>
      <c r="AD39" s="197"/>
      <c r="AE39" s="199"/>
      <c r="AF39" s="191">
        <v>1</v>
      </c>
      <c r="AG39" s="197">
        <f>AF39*12</f>
        <v>12</v>
      </c>
      <c r="AH39" s="197"/>
      <c r="AI39" s="197">
        <f>AH39*5</f>
        <v>0</v>
      </c>
      <c r="AJ39" s="197"/>
      <c r="AK39" s="197">
        <f>AJ39*3</f>
        <v>0</v>
      </c>
      <c r="AL39" s="197"/>
      <c r="AM39" s="197">
        <f>AL39*1</f>
        <v>0</v>
      </c>
      <c r="AN39" s="197"/>
      <c r="AO39" s="197">
        <f>AN39*5</f>
        <v>0</v>
      </c>
      <c r="AP39" s="197"/>
      <c r="AQ39" s="197">
        <f>AP39*5</f>
        <v>0</v>
      </c>
      <c r="AR39" s="197">
        <v>1</v>
      </c>
      <c r="AS39" s="197">
        <f>AR39*1</f>
        <v>1</v>
      </c>
      <c r="AT39" s="197"/>
      <c r="AU39" s="133">
        <f>AT39*0.5</f>
        <v>0</v>
      </c>
      <c r="AV39" s="197"/>
      <c r="AW39" s="133">
        <f>AV39*1</f>
        <v>0</v>
      </c>
      <c r="AX39" s="136">
        <f>IF(AI39+AK39+AM39+AO39+AQ39+AS39+AU39+AW39&gt;10,10,AI39+AK39+AM39+AO39+AQ39+AS39+AU39+AW39)</f>
        <v>1</v>
      </c>
      <c r="AY39" s="200">
        <f>AG39+AX39</f>
        <v>13</v>
      </c>
      <c r="AZ39" s="201">
        <f>S39+AB39+AY39</f>
        <v>135</v>
      </c>
    </row>
    <row r="40" spans="1:52" ht="15.75">
      <c r="A40" s="191">
        <v>36</v>
      </c>
      <c r="B40" s="192" t="s">
        <v>418</v>
      </c>
      <c r="C40" s="193">
        <v>19233</v>
      </c>
      <c r="D40" s="194" t="s">
        <v>86</v>
      </c>
      <c r="E40" s="195" t="s">
        <v>28</v>
      </c>
      <c r="F40" s="192" t="s">
        <v>86</v>
      </c>
      <c r="G40" s="196">
        <v>11</v>
      </c>
      <c r="H40" s="197">
        <f>G40*6</f>
        <v>66</v>
      </c>
      <c r="I40" s="197"/>
      <c r="J40" s="197">
        <f>I40*6</f>
        <v>0</v>
      </c>
      <c r="K40" s="197">
        <v>18</v>
      </c>
      <c r="L40" s="197">
        <f>IF(K40&gt;4,K40*2+4,K40*3)</f>
        <v>40</v>
      </c>
      <c r="M40" s="198"/>
      <c r="N40" s="197">
        <f>IF(M40&gt;4,M40*2+4,M40*3)</f>
        <v>0</v>
      </c>
      <c r="O40" s="198">
        <v>5</v>
      </c>
      <c r="P40" s="198">
        <f>O40*2</f>
        <v>10</v>
      </c>
      <c r="Q40" s="198">
        <v>2</v>
      </c>
      <c r="R40" s="198">
        <f>Q40*3</f>
        <v>6</v>
      </c>
      <c r="S40" s="199">
        <f>H40+J40+L40+N40+P40+R40</f>
        <v>122</v>
      </c>
      <c r="T40" s="191"/>
      <c r="U40" s="197">
        <f>IF(T40=0,0,6)</f>
        <v>0</v>
      </c>
      <c r="V40" s="197"/>
      <c r="W40" s="197">
        <f>V40*4</f>
        <v>0</v>
      </c>
      <c r="X40" s="197"/>
      <c r="Y40" s="197">
        <f>X40*3</f>
        <v>0</v>
      </c>
      <c r="Z40" s="197"/>
      <c r="AA40" s="197">
        <f>IF(Z40=0,0,6)</f>
        <v>0</v>
      </c>
      <c r="AB40" s="199">
        <f>U40+W40+Y40+AA40</f>
        <v>0</v>
      </c>
      <c r="AC40" s="191"/>
      <c r="AD40" s="197"/>
      <c r="AE40" s="199" t="s">
        <v>120</v>
      </c>
      <c r="AF40" s="191">
        <v>1</v>
      </c>
      <c r="AG40" s="197">
        <f>AF40*12</f>
        <v>12</v>
      </c>
      <c r="AH40" s="197"/>
      <c r="AI40" s="197">
        <f>AH40*5</f>
        <v>0</v>
      </c>
      <c r="AJ40" s="197"/>
      <c r="AK40" s="197">
        <f>AJ40*3</f>
        <v>0</v>
      </c>
      <c r="AL40" s="197"/>
      <c r="AM40" s="197">
        <f>AL40*1</f>
        <v>0</v>
      </c>
      <c r="AN40" s="197"/>
      <c r="AO40" s="197">
        <f>AN40*5</f>
        <v>0</v>
      </c>
      <c r="AP40" s="197"/>
      <c r="AQ40" s="197">
        <f>AP40*5</f>
        <v>0</v>
      </c>
      <c r="AR40" s="197"/>
      <c r="AS40" s="197">
        <f>AR40*1</f>
        <v>0</v>
      </c>
      <c r="AT40" s="197"/>
      <c r="AU40" s="133">
        <f>AT40*0.5</f>
        <v>0</v>
      </c>
      <c r="AV40" s="197"/>
      <c r="AW40" s="133">
        <f>AV40*1</f>
        <v>0</v>
      </c>
      <c r="AX40" s="136">
        <f>IF(AI40+AK40+AM40+AO40+AQ40+AS40+AU40+AW40&gt;10,10,AI40+AK40+AM40+AO40+AQ40+AS40+AU40+AW40)</f>
        <v>0</v>
      </c>
      <c r="AY40" s="200">
        <f>AG40+AX40</f>
        <v>12</v>
      </c>
      <c r="AZ40" s="201">
        <f>S40+AB40+AY40</f>
        <v>134</v>
      </c>
    </row>
    <row r="41" spans="1:52" ht="15.75">
      <c r="A41" s="191">
        <v>37</v>
      </c>
      <c r="B41" s="192" t="s">
        <v>385</v>
      </c>
      <c r="C41" s="193">
        <v>21147</v>
      </c>
      <c r="D41" s="194" t="s">
        <v>86</v>
      </c>
      <c r="E41" s="195" t="s">
        <v>28</v>
      </c>
      <c r="F41" s="192" t="s">
        <v>86</v>
      </c>
      <c r="G41" s="196">
        <v>11</v>
      </c>
      <c r="H41" s="197">
        <f>G41*6</f>
        <v>66</v>
      </c>
      <c r="I41" s="197"/>
      <c r="J41" s="197">
        <f>I41*6</f>
        <v>0</v>
      </c>
      <c r="K41" s="197">
        <v>14</v>
      </c>
      <c r="L41" s="197">
        <f>IF(K41&gt;4,K41*2+4,K41*3)</f>
        <v>32</v>
      </c>
      <c r="M41" s="198"/>
      <c r="N41" s="197">
        <f>IF(M41&gt;4,M41*2+4,M41*3)</f>
        <v>0</v>
      </c>
      <c r="O41" s="198">
        <v>5</v>
      </c>
      <c r="P41" s="198">
        <f>O41*2</f>
        <v>10</v>
      </c>
      <c r="Q41" s="198">
        <v>2</v>
      </c>
      <c r="R41" s="198">
        <f>Q41*3</f>
        <v>6</v>
      </c>
      <c r="S41" s="199">
        <f>H41+J41+L41+N41+P41+R41</f>
        <v>114</v>
      </c>
      <c r="T41" s="191"/>
      <c r="U41" s="197">
        <f>IF(T41=0,0,6)</f>
        <v>0</v>
      </c>
      <c r="V41" s="197"/>
      <c r="W41" s="197">
        <f>V41*4</f>
        <v>0</v>
      </c>
      <c r="X41" s="197"/>
      <c r="Y41" s="197">
        <f>X41*3</f>
        <v>0</v>
      </c>
      <c r="Z41" s="197"/>
      <c r="AA41" s="197">
        <f>IF(Z41=0,0,6)</f>
        <v>0</v>
      </c>
      <c r="AB41" s="199">
        <f>U41+W41+Y41+AA41</f>
        <v>0</v>
      </c>
      <c r="AC41" s="191"/>
      <c r="AD41" s="197"/>
      <c r="AE41" s="199"/>
      <c r="AF41" s="191">
        <v>1</v>
      </c>
      <c r="AG41" s="197">
        <f>AF41*12</f>
        <v>12</v>
      </c>
      <c r="AH41" s="197"/>
      <c r="AI41" s="197">
        <f>AH41*5</f>
        <v>0</v>
      </c>
      <c r="AJ41" s="197">
        <v>2</v>
      </c>
      <c r="AK41" s="197">
        <f>AJ41*3</f>
        <v>6</v>
      </c>
      <c r="AL41" s="197">
        <v>2</v>
      </c>
      <c r="AM41" s="197">
        <f>AL41*1</f>
        <v>2</v>
      </c>
      <c r="AN41" s="197"/>
      <c r="AO41" s="197">
        <f>AN41*5</f>
        <v>0</v>
      </c>
      <c r="AP41" s="197"/>
      <c r="AQ41" s="197">
        <f>AP41*5</f>
        <v>0</v>
      </c>
      <c r="AR41" s="197"/>
      <c r="AS41" s="197">
        <f>AR41*1</f>
        <v>0</v>
      </c>
      <c r="AT41" s="197"/>
      <c r="AU41" s="133">
        <f>AT41*0.5</f>
        <v>0</v>
      </c>
      <c r="AV41" s="197"/>
      <c r="AW41" s="133">
        <f>AV41*1</f>
        <v>0</v>
      </c>
      <c r="AX41" s="136">
        <f>IF(AI41+AK41+AM41+AO41+AQ41+AS41+AU41+AW41&gt;10,10,AI41+AK41+AM41+AO41+AQ41+AS41+AU41+AW41)</f>
        <v>8</v>
      </c>
      <c r="AY41" s="200">
        <f>AG41+AX41</f>
        <v>20</v>
      </c>
      <c r="AZ41" s="201">
        <f>S41+AB41+AY41</f>
        <v>134</v>
      </c>
    </row>
    <row r="42" spans="1:52" ht="15.75">
      <c r="A42" s="191">
        <v>38</v>
      </c>
      <c r="B42" s="192" t="s">
        <v>431</v>
      </c>
      <c r="C42" s="193">
        <v>21374</v>
      </c>
      <c r="D42" s="194" t="s">
        <v>86</v>
      </c>
      <c r="E42" s="195" t="s">
        <v>28</v>
      </c>
      <c r="F42" s="192" t="s">
        <v>86</v>
      </c>
      <c r="G42" s="196">
        <v>11</v>
      </c>
      <c r="H42" s="197">
        <f>G42*6</f>
        <v>66</v>
      </c>
      <c r="I42" s="197"/>
      <c r="J42" s="197">
        <f>I42*6</f>
        <v>0</v>
      </c>
      <c r="K42" s="197">
        <v>13</v>
      </c>
      <c r="L42" s="197">
        <f>IF(K42&gt;4,K42*2+4,K42*3)</f>
        <v>30</v>
      </c>
      <c r="M42" s="198"/>
      <c r="N42" s="197">
        <f>IF(M42&gt;4,M42*2+4,M42*3)</f>
        <v>0</v>
      </c>
      <c r="O42" s="198">
        <v>5</v>
      </c>
      <c r="P42" s="198">
        <f>O42*2</f>
        <v>10</v>
      </c>
      <c r="Q42" s="198">
        <v>2</v>
      </c>
      <c r="R42" s="198">
        <f>Q42*3</f>
        <v>6</v>
      </c>
      <c r="S42" s="199">
        <f>H42+J42+L42+N42+P42+R42</f>
        <v>112</v>
      </c>
      <c r="T42" s="191"/>
      <c r="U42" s="197">
        <f>IF(T42=0,0,6)</f>
        <v>0</v>
      </c>
      <c r="V42" s="197"/>
      <c r="W42" s="197">
        <f>V42*4</f>
        <v>0</v>
      </c>
      <c r="X42" s="197"/>
      <c r="Y42" s="197">
        <f>X42*3</f>
        <v>0</v>
      </c>
      <c r="Z42" s="197"/>
      <c r="AA42" s="197">
        <f>IF(Z42=0,0,6)</f>
        <v>0</v>
      </c>
      <c r="AB42" s="199">
        <f>U42+W42+Y42+AA42</f>
        <v>0</v>
      </c>
      <c r="AC42" s="191"/>
      <c r="AD42" s="197"/>
      <c r="AE42" s="199" t="s">
        <v>120</v>
      </c>
      <c r="AF42" s="191">
        <v>1</v>
      </c>
      <c r="AG42" s="197">
        <f>AF42*12</f>
        <v>12</v>
      </c>
      <c r="AH42" s="197"/>
      <c r="AI42" s="197">
        <f>AH42*5</f>
        <v>0</v>
      </c>
      <c r="AJ42" s="197">
        <v>1</v>
      </c>
      <c r="AK42" s="197">
        <f>AJ42*3</f>
        <v>3</v>
      </c>
      <c r="AL42" s="197">
        <v>1</v>
      </c>
      <c r="AM42" s="197">
        <f>AL42*1</f>
        <v>1</v>
      </c>
      <c r="AN42" s="197">
        <v>1</v>
      </c>
      <c r="AO42" s="197">
        <f>AN42*5</f>
        <v>5</v>
      </c>
      <c r="AP42" s="197"/>
      <c r="AQ42" s="197">
        <f>AP42*5</f>
        <v>0</v>
      </c>
      <c r="AR42" s="197">
        <v>1</v>
      </c>
      <c r="AS42" s="197">
        <f>AR42*1</f>
        <v>1</v>
      </c>
      <c r="AT42" s="197"/>
      <c r="AU42" s="133">
        <f>AT42*0.5</f>
        <v>0</v>
      </c>
      <c r="AV42" s="197"/>
      <c r="AW42" s="133">
        <f>AV42*1</f>
        <v>0</v>
      </c>
      <c r="AX42" s="136">
        <f>IF(AI42+AK42+AM42+AO42+AQ42+AS42+AU42+AW42&gt;10,10,AI42+AK42+AM42+AO42+AQ42+AS42+AU42+AW42)</f>
        <v>10</v>
      </c>
      <c r="AY42" s="200">
        <f>AG42+AX42</f>
        <v>22</v>
      </c>
      <c r="AZ42" s="201">
        <f>S42+AB42+AY42</f>
        <v>134</v>
      </c>
    </row>
    <row r="43" spans="1:52" ht="15.75">
      <c r="A43" s="191">
        <v>39</v>
      </c>
      <c r="B43" s="192" t="s">
        <v>433</v>
      </c>
      <c r="C43" s="193">
        <v>21846</v>
      </c>
      <c r="D43" s="194" t="s">
        <v>86</v>
      </c>
      <c r="E43" s="195" t="s">
        <v>28</v>
      </c>
      <c r="F43" s="192" t="s">
        <v>86</v>
      </c>
      <c r="G43" s="196">
        <v>11</v>
      </c>
      <c r="H43" s="197">
        <f>G43*6</f>
        <v>66</v>
      </c>
      <c r="I43" s="197"/>
      <c r="J43" s="197">
        <f>I43*6</f>
        <v>0</v>
      </c>
      <c r="K43" s="197">
        <v>15</v>
      </c>
      <c r="L43" s="197">
        <f>IF(K43&gt;4,K43*2+4,K43*3)</f>
        <v>34</v>
      </c>
      <c r="M43" s="198"/>
      <c r="N43" s="197">
        <f>IF(M43&gt;4,M43*2+4,M43*3)</f>
        <v>0</v>
      </c>
      <c r="O43" s="198">
        <v>5</v>
      </c>
      <c r="P43" s="198">
        <f>O43*2</f>
        <v>10</v>
      </c>
      <c r="Q43" s="198">
        <v>2</v>
      </c>
      <c r="R43" s="198">
        <f>Q43*3</f>
        <v>6</v>
      </c>
      <c r="S43" s="199">
        <f>H43+J43+L43+N43+P43+R43</f>
        <v>116</v>
      </c>
      <c r="T43" s="191"/>
      <c r="U43" s="197">
        <f>IF(T43=0,0,6)</f>
        <v>0</v>
      </c>
      <c r="V43" s="197"/>
      <c r="W43" s="197">
        <f>V43*4</f>
        <v>0</v>
      </c>
      <c r="X43" s="197"/>
      <c r="Y43" s="197">
        <f>X43*3</f>
        <v>0</v>
      </c>
      <c r="Z43" s="197"/>
      <c r="AA43" s="197">
        <f>IF(Z43=0,0,6)</f>
        <v>0</v>
      </c>
      <c r="AB43" s="199">
        <f>U43+W43+Y43+AA43</f>
        <v>0</v>
      </c>
      <c r="AC43" s="191"/>
      <c r="AD43" s="197"/>
      <c r="AE43" s="199"/>
      <c r="AF43" s="191">
        <v>1</v>
      </c>
      <c r="AG43" s="197">
        <f>AF43*12</f>
        <v>12</v>
      </c>
      <c r="AH43" s="197"/>
      <c r="AI43" s="197">
        <f>AH43*5</f>
        <v>0</v>
      </c>
      <c r="AJ43" s="197">
        <v>2</v>
      </c>
      <c r="AK43" s="197">
        <f>AJ43*3</f>
        <v>6</v>
      </c>
      <c r="AL43" s="197"/>
      <c r="AM43" s="197">
        <f>AL43*1</f>
        <v>0</v>
      </c>
      <c r="AN43" s="197"/>
      <c r="AO43" s="197">
        <f>AN43*5</f>
        <v>0</v>
      </c>
      <c r="AP43" s="197"/>
      <c r="AQ43" s="197">
        <f>AP43*5</f>
        <v>0</v>
      </c>
      <c r="AR43" s="197"/>
      <c r="AS43" s="197">
        <f>AR43*1</f>
        <v>0</v>
      </c>
      <c r="AT43" s="197"/>
      <c r="AU43" s="133">
        <f>AT43*0.5</f>
        <v>0</v>
      </c>
      <c r="AV43" s="197"/>
      <c r="AW43" s="133">
        <f>AV43*1</f>
        <v>0</v>
      </c>
      <c r="AX43" s="136">
        <f>IF(AI43+AK43+AM43+AO43+AQ43+AS43+AU43+AW43&gt;10,10,AI43+AK43+AM43+AO43+AQ43+AS43+AU43+AW43)</f>
        <v>6</v>
      </c>
      <c r="AY43" s="200">
        <f>AG43+AX43</f>
        <v>18</v>
      </c>
      <c r="AZ43" s="201">
        <f>S43+AB43+AY43</f>
        <v>134</v>
      </c>
    </row>
    <row r="44" spans="1:52" ht="15.75">
      <c r="A44" s="191">
        <v>40</v>
      </c>
      <c r="B44" s="192" t="s">
        <v>423</v>
      </c>
      <c r="C44" s="193">
        <v>23141</v>
      </c>
      <c r="D44" s="194" t="s">
        <v>86</v>
      </c>
      <c r="E44" s="195" t="s">
        <v>28</v>
      </c>
      <c r="F44" s="192" t="s">
        <v>86</v>
      </c>
      <c r="G44" s="196">
        <v>11</v>
      </c>
      <c r="H44" s="197">
        <f>G44*6</f>
        <v>66</v>
      </c>
      <c r="I44" s="197"/>
      <c r="J44" s="197">
        <f>I44*6</f>
        <v>0</v>
      </c>
      <c r="K44" s="197">
        <v>14</v>
      </c>
      <c r="L44" s="197">
        <f>IF(K44&gt;4,K44*2+4,K44*3)</f>
        <v>32</v>
      </c>
      <c r="M44" s="198"/>
      <c r="N44" s="197">
        <f>IF(M44&gt;4,M44*2+4,M44*3)</f>
        <v>0</v>
      </c>
      <c r="O44" s="198">
        <v>5</v>
      </c>
      <c r="P44" s="198">
        <f>O44*2</f>
        <v>10</v>
      </c>
      <c r="Q44" s="198">
        <v>2</v>
      </c>
      <c r="R44" s="198">
        <f>Q44*3</f>
        <v>6</v>
      </c>
      <c r="S44" s="199">
        <f>H44+J44+L44+N44+P44+R44</f>
        <v>114</v>
      </c>
      <c r="T44" s="191"/>
      <c r="U44" s="197">
        <f>IF(T44=0,0,6)</f>
        <v>0</v>
      </c>
      <c r="V44" s="197"/>
      <c r="W44" s="197">
        <f>V44*4</f>
        <v>0</v>
      </c>
      <c r="X44" s="197">
        <v>1</v>
      </c>
      <c r="Y44" s="197">
        <f>X44*3</f>
        <v>3</v>
      </c>
      <c r="Z44" s="197"/>
      <c r="AA44" s="197">
        <f>IF(Z44=0,0,6)</f>
        <v>0</v>
      </c>
      <c r="AB44" s="199">
        <f>U44+W44+Y44+AA44</f>
        <v>3</v>
      </c>
      <c r="AC44" s="191"/>
      <c r="AD44" s="197"/>
      <c r="AE44" s="199"/>
      <c r="AF44" s="191">
        <v>1</v>
      </c>
      <c r="AG44" s="197">
        <f>AF44*12</f>
        <v>12</v>
      </c>
      <c r="AH44" s="197"/>
      <c r="AI44" s="197">
        <f>AH44*5</f>
        <v>0</v>
      </c>
      <c r="AJ44" s="197"/>
      <c r="AK44" s="197">
        <f>AJ44*3</f>
        <v>0</v>
      </c>
      <c r="AL44" s="197"/>
      <c r="AM44" s="197">
        <f>AL44*1</f>
        <v>0</v>
      </c>
      <c r="AN44" s="197">
        <v>1</v>
      </c>
      <c r="AO44" s="197">
        <f>AN44*5</f>
        <v>5</v>
      </c>
      <c r="AP44" s="197"/>
      <c r="AQ44" s="197">
        <f>AP44*5</f>
        <v>0</v>
      </c>
      <c r="AR44" s="197"/>
      <c r="AS44" s="197">
        <f>AR44*1</f>
        <v>0</v>
      </c>
      <c r="AT44" s="197"/>
      <c r="AU44" s="133">
        <f>AT44*0.5</f>
        <v>0</v>
      </c>
      <c r="AV44" s="197"/>
      <c r="AW44" s="133">
        <f>AV44*1</f>
        <v>0</v>
      </c>
      <c r="AX44" s="136">
        <f>IF(AI44+AK44+AM44+AO44+AQ44+AS44+AU44+AW44&gt;10,10,AI44+AK44+AM44+AO44+AQ44+AS44+AU44+AW44)</f>
        <v>5</v>
      </c>
      <c r="AY44" s="200">
        <f>AG44+AX44</f>
        <v>17</v>
      </c>
      <c r="AZ44" s="201">
        <f>S44+AB44+AY44</f>
        <v>134</v>
      </c>
    </row>
    <row r="45" spans="1:52" ht="15.75">
      <c r="A45" s="191">
        <v>41</v>
      </c>
      <c r="B45" s="192" t="s">
        <v>438</v>
      </c>
      <c r="C45" s="193">
        <v>23369</v>
      </c>
      <c r="D45" s="194" t="s">
        <v>86</v>
      </c>
      <c r="E45" s="195" t="s">
        <v>28</v>
      </c>
      <c r="F45" s="192" t="s">
        <v>86</v>
      </c>
      <c r="G45" s="196">
        <v>11</v>
      </c>
      <c r="H45" s="197">
        <f>G45*6</f>
        <v>66</v>
      </c>
      <c r="I45" s="197"/>
      <c r="J45" s="197">
        <f>I45*6</f>
        <v>0</v>
      </c>
      <c r="K45" s="197">
        <v>12</v>
      </c>
      <c r="L45" s="197">
        <f>IF(K45&gt;4,K45*2+4,K45*3)</f>
        <v>28</v>
      </c>
      <c r="M45" s="198"/>
      <c r="N45" s="197">
        <f>IF(M45&gt;4,M45*2+4,M45*3)</f>
        <v>0</v>
      </c>
      <c r="O45" s="198">
        <v>5</v>
      </c>
      <c r="P45" s="198">
        <f>O45*2</f>
        <v>10</v>
      </c>
      <c r="Q45" s="198">
        <v>2</v>
      </c>
      <c r="R45" s="198">
        <f>Q45*3</f>
        <v>6</v>
      </c>
      <c r="S45" s="199">
        <f>H45+J45+L45+N45+P45+R45</f>
        <v>110</v>
      </c>
      <c r="T45" s="191"/>
      <c r="U45" s="197">
        <f>IF(T45=0,0,6)</f>
        <v>0</v>
      </c>
      <c r="V45" s="197"/>
      <c r="W45" s="197">
        <f>V45*4</f>
        <v>0</v>
      </c>
      <c r="X45" s="197">
        <v>1</v>
      </c>
      <c r="Y45" s="197">
        <f>X45*3</f>
        <v>3</v>
      </c>
      <c r="Z45" s="197"/>
      <c r="AA45" s="197">
        <f>IF(Z45=0,0,6)</f>
        <v>0</v>
      </c>
      <c r="AB45" s="199">
        <f>U45+W45+Y45+AA45</f>
        <v>3</v>
      </c>
      <c r="AC45" s="191"/>
      <c r="AD45" s="197"/>
      <c r="AE45" s="199"/>
      <c r="AF45" s="191">
        <v>1</v>
      </c>
      <c r="AG45" s="197">
        <f>AF45*12</f>
        <v>12</v>
      </c>
      <c r="AH45" s="197"/>
      <c r="AI45" s="197">
        <f>AH45*5</f>
        <v>0</v>
      </c>
      <c r="AJ45" s="197">
        <v>1</v>
      </c>
      <c r="AK45" s="197">
        <f>AJ45*3</f>
        <v>3</v>
      </c>
      <c r="AL45" s="197"/>
      <c r="AM45" s="197">
        <f>AL45*1</f>
        <v>0</v>
      </c>
      <c r="AN45" s="197">
        <v>1</v>
      </c>
      <c r="AO45" s="197">
        <f>AN45*5</f>
        <v>5</v>
      </c>
      <c r="AP45" s="197"/>
      <c r="AQ45" s="197">
        <f>AP45*5</f>
        <v>0</v>
      </c>
      <c r="AR45" s="197">
        <v>1</v>
      </c>
      <c r="AS45" s="197">
        <f>AR45*1</f>
        <v>1</v>
      </c>
      <c r="AT45" s="197"/>
      <c r="AU45" s="133">
        <f>AT45*0.5</f>
        <v>0</v>
      </c>
      <c r="AV45" s="197"/>
      <c r="AW45" s="133">
        <f>AV45*1</f>
        <v>0</v>
      </c>
      <c r="AX45" s="136">
        <f>IF(AI45+AK45+AM45+AO45+AQ45+AS45+AU45+AW45&gt;10,10,AI45+AK45+AM45+AO45+AQ45+AS45+AU45+AW45)</f>
        <v>9</v>
      </c>
      <c r="AY45" s="200">
        <f>AG45+AX45</f>
        <v>21</v>
      </c>
      <c r="AZ45" s="201">
        <f>S45+AB45+AY45</f>
        <v>134</v>
      </c>
    </row>
    <row r="46" spans="1:52" ht="15.75">
      <c r="A46" s="191">
        <v>42</v>
      </c>
      <c r="B46" s="192" t="s">
        <v>442</v>
      </c>
      <c r="C46" s="193">
        <v>24139</v>
      </c>
      <c r="D46" s="194" t="s">
        <v>86</v>
      </c>
      <c r="E46" s="195" t="s">
        <v>28</v>
      </c>
      <c r="F46" s="192" t="s">
        <v>86</v>
      </c>
      <c r="G46" s="196">
        <v>11</v>
      </c>
      <c r="H46" s="197">
        <f>G46*6</f>
        <v>66</v>
      </c>
      <c r="I46" s="197"/>
      <c r="J46" s="197">
        <f>I46*6</f>
        <v>0</v>
      </c>
      <c r="K46" s="197">
        <v>16</v>
      </c>
      <c r="L46" s="197">
        <f>IF(K46&gt;4,K46*2+4,K46*3)</f>
        <v>36</v>
      </c>
      <c r="M46" s="198"/>
      <c r="N46" s="197">
        <f>IF(M46&gt;4,M46*2+4,M46*3)</f>
        <v>0</v>
      </c>
      <c r="O46" s="198">
        <v>5</v>
      </c>
      <c r="P46" s="198">
        <f>O46*2</f>
        <v>10</v>
      </c>
      <c r="Q46" s="198">
        <v>2</v>
      </c>
      <c r="R46" s="198">
        <f>Q46*3</f>
        <v>6</v>
      </c>
      <c r="S46" s="199">
        <f>H46+J46+L46+N46+P46+R46</f>
        <v>118</v>
      </c>
      <c r="T46" s="191"/>
      <c r="U46" s="197">
        <f>IF(T46=0,0,6)</f>
        <v>0</v>
      </c>
      <c r="V46" s="197"/>
      <c r="W46" s="197">
        <f>V46*4</f>
        <v>0</v>
      </c>
      <c r="X46" s="197"/>
      <c r="Y46" s="197">
        <f>X46*3</f>
        <v>0</v>
      </c>
      <c r="Z46" s="197"/>
      <c r="AA46" s="197">
        <f>IF(Z46=0,0,6)</f>
        <v>0</v>
      </c>
      <c r="AB46" s="199">
        <f>U46+W46+Y46+AA46</f>
        <v>0</v>
      </c>
      <c r="AC46" s="191"/>
      <c r="AD46" s="197"/>
      <c r="AE46" s="199"/>
      <c r="AF46" s="191">
        <v>1</v>
      </c>
      <c r="AG46" s="197">
        <f>AF46*12</f>
        <v>12</v>
      </c>
      <c r="AH46" s="197"/>
      <c r="AI46" s="197">
        <f>AH46*5</f>
        <v>0</v>
      </c>
      <c r="AJ46" s="197">
        <v>1</v>
      </c>
      <c r="AK46" s="197">
        <f>AJ46*3</f>
        <v>3</v>
      </c>
      <c r="AL46" s="197"/>
      <c r="AM46" s="197">
        <f>AL46*1</f>
        <v>0</v>
      </c>
      <c r="AN46" s="197"/>
      <c r="AO46" s="197">
        <f>AN46*5</f>
        <v>0</v>
      </c>
      <c r="AP46" s="197"/>
      <c r="AQ46" s="197">
        <f>AP46*5</f>
        <v>0</v>
      </c>
      <c r="AR46" s="197">
        <v>1</v>
      </c>
      <c r="AS46" s="197">
        <f>AR46*1</f>
        <v>1</v>
      </c>
      <c r="AT46" s="197"/>
      <c r="AU46" s="133">
        <f>AT46*0.5</f>
        <v>0</v>
      </c>
      <c r="AV46" s="197"/>
      <c r="AW46" s="133">
        <f>AV46*1</f>
        <v>0</v>
      </c>
      <c r="AX46" s="136">
        <f>IF(AI46+AK46+AM46+AO46+AQ46+AS46+AU46+AW46&gt;10,10,AI46+AK46+AM46+AO46+AQ46+AS46+AU46+AW46)</f>
        <v>4</v>
      </c>
      <c r="AY46" s="200">
        <f>AG46+AX46</f>
        <v>16</v>
      </c>
      <c r="AZ46" s="201">
        <f>S46+AB46+AY46</f>
        <v>134</v>
      </c>
    </row>
    <row r="47" spans="1:52" ht="15.75">
      <c r="A47" s="191">
        <v>43</v>
      </c>
      <c r="B47" s="192" t="s">
        <v>416</v>
      </c>
      <c r="C47" s="193">
        <v>23555</v>
      </c>
      <c r="D47" s="194" t="s">
        <v>86</v>
      </c>
      <c r="E47" s="195" t="s">
        <v>28</v>
      </c>
      <c r="F47" s="192" t="s">
        <v>86</v>
      </c>
      <c r="G47" s="196">
        <v>11</v>
      </c>
      <c r="H47" s="197">
        <f>G47*6</f>
        <v>66</v>
      </c>
      <c r="I47" s="197"/>
      <c r="J47" s="197">
        <f>I47*6</f>
        <v>0</v>
      </c>
      <c r="K47" s="197">
        <v>16</v>
      </c>
      <c r="L47" s="197">
        <f>IF(K47&gt;4,K47*2+4,K47*3)</f>
        <v>36</v>
      </c>
      <c r="M47" s="198"/>
      <c r="N47" s="197">
        <f>IF(M47&gt;4,M47*2+4,M47*3)</f>
        <v>0</v>
      </c>
      <c r="O47" s="198">
        <v>5</v>
      </c>
      <c r="P47" s="198">
        <f>O47*2</f>
        <v>10</v>
      </c>
      <c r="Q47" s="198">
        <v>2</v>
      </c>
      <c r="R47" s="198">
        <f>Q47*3</f>
        <v>6</v>
      </c>
      <c r="S47" s="199">
        <f>H47+J47+L47+N47+P47+R47</f>
        <v>118</v>
      </c>
      <c r="T47" s="191"/>
      <c r="U47" s="197">
        <f>IF(T47=0,0,6)</f>
        <v>0</v>
      </c>
      <c r="V47" s="197"/>
      <c r="W47" s="197">
        <f>V47*4</f>
        <v>0</v>
      </c>
      <c r="X47" s="197"/>
      <c r="Y47" s="197">
        <f>X47*3</f>
        <v>0</v>
      </c>
      <c r="Z47" s="197"/>
      <c r="AA47" s="197">
        <f>IF(Z47=0,0,6)</f>
        <v>0</v>
      </c>
      <c r="AB47" s="199">
        <f>U47+W47+Y47+AA47</f>
        <v>0</v>
      </c>
      <c r="AC47" s="191"/>
      <c r="AD47" s="197"/>
      <c r="AE47" s="199" t="s">
        <v>120</v>
      </c>
      <c r="AF47" s="191">
        <v>1</v>
      </c>
      <c r="AG47" s="197">
        <f>AF47*12</f>
        <v>12</v>
      </c>
      <c r="AH47" s="197"/>
      <c r="AI47" s="197">
        <f>AH47*5</f>
        <v>0</v>
      </c>
      <c r="AJ47" s="197">
        <v>1</v>
      </c>
      <c r="AK47" s="197">
        <f>AJ47*3</f>
        <v>3</v>
      </c>
      <c r="AL47" s="197"/>
      <c r="AM47" s="197">
        <f>AL47*1</f>
        <v>0</v>
      </c>
      <c r="AN47" s="197"/>
      <c r="AO47" s="197">
        <f>AN47*5</f>
        <v>0</v>
      </c>
      <c r="AP47" s="197"/>
      <c r="AQ47" s="197">
        <f>AP47*5</f>
        <v>0</v>
      </c>
      <c r="AR47" s="197"/>
      <c r="AS47" s="197">
        <f>AR47*1</f>
        <v>0</v>
      </c>
      <c r="AT47" s="197"/>
      <c r="AU47" s="133">
        <f>AT47*0.5</f>
        <v>0</v>
      </c>
      <c r="AV47" s="197"/>
      <c r="AW47" s="133">
        <f>AV47*1</f>
        <v>0</v>
      </c>
      <c r="AX47" s="136">
        <f>IF(AI47+AK47+AM47+AO47+AQ47+AS47+AU47+AW47&gt;10,10,AI47+AK47+AM47+AO47+AQ47+AS47+AU47+AW47)</f>
        <v>3</v>
      </c>
      <c r="AY47" s="200">
        <f>AG47+AX47</f>
        <v>15</v>
      </c>
      <c r="AZ47" s="201">
        <f>S47+AB47+AY47</f>
        <v>133</v>
      </c>
    </row>
    <row r="48" spans="1:52" ht="15.75">
      <c r="A48" s="191">
        <v>44</v>
      </c>
      <c r="B48" s="192" t="s">
        <v>393</v>
      </c>
      <c r="C48" s="193">
        <v>23771</v>
      </c>
      <c r="D48" s="194" t="s">
        <v>86</v>
      </c>
      <c r="E48" s="195" t="s">
        <v>28</v>
      </c>
      <c r="F48" s="192" t="s">
        <v>86</v>
      </c>
      <c r="G48" s="196">
        <v>11</v>
      </c>
      <c r="H48" s="197">
        <f>G48*6</f>
        <v>66</v>
      </c>
      <c r="I48" s="197"/>
      <c r="J48" s="197">
        <f>I48*6</f>
        <v>0</v>
      </c>
      <c r="K48" s="197">
        <v>16</v>
      </c>
      <c r="L48" s="197">
        <f>IF(K48&gt;4,K48*2+4,K48*3)</f>
        <v>36</v>
      </c>
      <c r="M48" s="198"/>
      <c r="N48" s="197">
        <f>IF(M48&gt;4,M48*2+4,M48*3)</f>
        <v>0</v>
      </c>
      <c r="O48" s="198">
        <v>5</v>
      </c>
      <c r="P48" s="198">
        <f>O48*2</f>
        <v>10</v>
      </c>
      <c r="Q48" s="198">
        <v>2</v>
      </c>
      <c r="R48" s="198">
        <f>Q48*3</f>
        <v>6</v>
      </c>
      <c r="S48" s="199">
        <f>H48+J48+L48+N48+P48+R48</f>
        <v>118</v>
      </c>
      <c r="T48" s="191"/>
      <c r="U48" s="197">
        <f>IF(T48=0,0,6)</f>
        <v>0</v>
      </c>
      <c r="V48" s="197"/>
      <c r="W48" s="197">
        <f>V48*4</f>
        <v>0</v>
      </c>
      <c r="X48" s="197"/>
      <c r="Y48" s="197">
        <f>X48*3</f>
        <v>0</v>
      </c>
      <c r="Z48" s="197"/>
      <c r="AA48" s="197">
        <f>IF(Z48=0,0,6)</f>
        <v>0</v>
      </c>
      <c r="AB48" s="199">
        <f>U48+W48+Y48+AA48</f>
        <v>0</v>
      </c>
      <c r="AC48" s="191" t="s">
        <v>120</v>
      </c>
      <c r="AD48" s="197"/>
      <c r="AE48" s="199"/>
      <c r="AF48" s="191">
        <v>1</v>
      </c>
      <c r="AG48" s="197">
        <f>AF48*12</f>
        <v>12</v>
      </c>
      <c r="AH48" s="197"/>
      <c r="AI48" s="197">
        <f>AH48*5</f>
        <v>0</v>
      </c>
      <c r="AJ48" s="197">
        <v>1</v>
      </c>
      <c r="AK48" s="197">
        <f>AJ48*3</f>
        <v>3</v>
      </c>
      <c r="AL48" s="197"/>
      <c r="AM48" s="197">
        <f>AL48*1</f>
        <v>0</v>
      </c>
      <c r="AN48" s="197"/>
      <c r="AO48" s="197">
        <f>AN48*5</f>
        <v>0</v>
      </c>
      <c r="AP48" s="197"/>
      <c r="AQ48" s="197">
        <f>AP48*5</f>
        <v>0</v>
      </c>
      <c r="AR48" s="197"/>
      <c r="AS48" s="197">
        <f>AR48*1</f>
        <v>0</v>
      </c>
      <c r="AT48" s="197"/>
      <c r="AU48" s="133">
        <f>AT48*0.5</f>
        <v>0</v>
      </c>
      <c r="AV48" s="197"/>
      <c r="AW48" s="133">
        <f>AV48*1</f>
        <v>0</v>
      </c>
      <c r="AX48" s="136">
        <f>IF(AI48+AK48+AM48+AO48+AQ48+AS48+AU48+AW48&gt;10,10,AI48+AK48+AM48+AO48+AQ48+AS48+AU48+AW48)</f>
        <v>3</v>
      </c>
      <c r="AY48" s="200">
        <f>AG48+AX48</f>
        <v>15</v>
      </c>
      <c r="AZ48" s="201">
        <f>S48+AB48+AY48</f>
        <v>133</v>
      </c>
    </row>
    <row r="49" spans="1:52" ht="15.75">
      <c r="A49" s="191">
        <v>45</v>
      </c>
      <c r="B49" s="192" t="s">
        <v>435</v>
      </c>
      <c r="C49" s="193">
        <v>23852</v>
      </c>
      <c r="D49" s="194" t="s">
        <v>86</v>
      </c>
      <c r="E49" s="195" t="s">
        <v>28</v>
      </c>
      <c r="F49" s="192" t="s">
        <v>86</v>
      </c>
      <c r="G49" s="196">
        <v>11</v>
      </c>
      <c r="H49" s="197">
        <f>G49*6</f>
        <v>66</v>
      </c>
      <c r="I49" s="197"/>
      <c r="J49" s="197">
        <f>I49*6</f>
        <v>0</v>
      </c>
      <c r="K49" s="197">
        <v>16</v>
      </c>
      <c r="L49" s="197">
        <f>IF(K49&gt;4,K49*2+4,K49*3)</f>
        <v>36</v>
      </c>
      <c r="M49" s="198"/>
      <c r="N49" s="197">
        <f>IF(M49&gt;4,M49*2+4,M49*3)</f>
        <v>0</v>
      </c>
      <c r="O49" s="198">
        <v>5</v>
      </c>
      <c r="P49" s="198">
        <f>O49*2</f>
        <v>10</v>
      </c>
      <c r="Q49" s="198">
        <v>2</v>
      </c>
      <c r="R49" s="198">
        <f>Q49*3</f>
        <v>6</v>
      </c>
      <c r="S49" s="199">
        <f>H49+J49+L49+N49+P49+R49</f>
        <v>118</v>
      </c>
      <c r="T49" s="191"/>
      <c r="U49" s="197">
        <f>IF(T49=0,0,6)</f>
        <v>0</v>
      </c>
      <c r="V49" s="197"/>
      <c r="W49" s="197">
        <f>V49*4</f>
        <v>0</v>
      </c>
      <c r="X49" s="197"/>
      <c r="Y49" s="197">
        <f>X49*3</f>
        <v>0</v>
      </c>
      <c r="Z49" s="197"/>
      <c r="AA49" s="197">
        <f>IF(Z49=0,0,6)</f>
        <v>0</v>
      </c>
      <c r="AB49" s="199">
        <f>U49+W49+Y49+AA49</f>
        <v>0</v>
      </c>
      <c r="AC49" s="191"/>
      <c r="AD49" s="197"/>
      <c r="AE49" s="199" t="s">
        <v>120</v>
      </c>
      <c r="AF49" s="191">
        <v>1</v>
      </c>
      <c r="AG49" s="197">
        <f>AF49*12</f>
        <v>12</v>
      </c>
      <c r="AH49" s="197"/>
      <c r="AI49" s="197">
        <f>AH49*5</f>
        <v>0</v>
      </c>
      <c r="AJ49" s="197">
        <v>1</v>
      </c>
      <c r="AK49" s="197">
        <f>AJ49*3</f>
        <v>3</v>
      </c>
      <c r="AL49" s="197"/>
      <c r="AM49" s="197">
        <f>AL49*1</f>
        <v>0</v>
      </c>
      <c r="AN49" s="197"/>
      <c r="AO49" s="197">
        <f>AN49*5</f>
        <v>0</v>
      </c>
      <c r="AP49" s="197"/>
      <c r="AQ49" s="197">
        <f>AP49*5</f>
        <v>0</v>
      </c>
      <c r="AR49" s="197"/>
      <c r="AS49" s="197">
        <f>AR49*1</f>
        <v>0</v>
      </c>
      <c r="AT49" s="197"/>
      <c r="AU49" s="133">
        <f>AT49*0.5</f>
        <v>0</v>
      </c>
      <c r="AV49" s="197"/>
      <c r="AW49" s="133">
        <f>AV49*1</f>
        <v>0</v>
      </c>
      <c r="AX49" s="136">
        <f>IF(AI49+AK49+AM49+AO49+AQ49+AS49+AU49+AW49&gt;10,10,AI49+AK49+AM49+AO49+AQ49+AS49+AU49+AW49)</f>
        <v>3</v>
      </c>
      <c r="AY49" s="200">
        <f>AG49+AX49</f>
        <v>15</v>
      </c>
      <c r="AZ49" s="201">
        <f>S49+AB49+AY49</f>
        <v>133</v>
      </c>
    </row>
    <row r="50" spans="1:52" ht="15.75">
      <c r="A50" s="191">
        <v>46</v>
      </c>
      <c r="B50" s="192" t="s">
        <v>426</v>
      </c>
      <c r="C50" s="193">
        <v>24600</v>
      </c>
      <c r="D50" s="194" t="s">
        <v>86</v>
      </c>
      <c r="E50" s="195" t="s">
        <v>28</v>
      </c>
      <c r="F50" s="192" t="s">
        <v>86</v>
      </c>
      <c r="G50" s="196">
        <v>9</v>
      </c>
      <c r="H50" s="197">
        <f>G50*6</f>
        <v>54</v>
      </c>
      <c r="I50" s="197"/>
      <c r="J50" s="197">
        <f>I50*6</f>
        <v>0</v>
      </c>
      <c r="K50" s="197">
        <v>19</v>
      </c>
      <c r="L50" s="197">
        <f>IF(K50&gt;4,K50*2+4,K50*3)</f>
        <v>42</v>
      </c>
      <c r="M50" s="198">
        <v>1</v>
      </c>
      <c r="N50" s="197">
        <f>IF(M50&gt;4,M50*2+4,M50*3)</f>
        <v>3</v>
      </c>
      <c r="O50" s="198">
        <v>5</v>
      </c>
      <c r="P50" s="198">
        <f>O50*2</f>
        <v>10</v>
      </c>
      <c r="Q50" s="198">
        <v>2</v>
      </c>
      <c r="R50" s="198">
        <f>Q50*3</f>
        <v>6</v>
      </c>
      <c r="S50" s="199">
        <f>H50+J50+L50+N50+P50+R50</f>
        <v>115</v>
      </c>
      <c r="T50" s="191"/>
      <c r="U50" s="197">
        <f>IF(T50=0,0,6)</f>
        <v>0</v>
      </c>
      <c r="V50" s="197"/>
      <c r="W50" s="197">
        <f>V50*4</f>
        <v>0</v>
      </c>
      <c r="X50" s="197">
        <v>1</v>
      </c>
      <c r="Y50" s="197">
        <f>X50*3</f>
        <v>3</v>
      </c>
      <c r="Z50" s="197"/>
      <c r="AA50" s="197">
        <f>IF(Z50=0,0,6)</f>
        <v>0</v>
      </c>
      <c r="AB50" s="199">
        <f>U50+W50+Y50+AA50</f>
        <v>3</v>
      </c>
      <c r="AC50" s="191"/>
      <c r="AD50" s="197"/>
      <c r="AE50" s="199"/>
      <c r="AF50" s="191">
        <v>1</v>
      </c>
      <c r="AG50" s="197">
        <f>AF50*12</f>
        <v>12</v>
      </c>
      <c r="AH50" s="197"/>
      <c r="AI50" s="197">
        <f>AH50*5</f>
        <v>0</v>
      </c>
      <c r="AJ50" s="197">
        <v>1</v>
      </c>
      <c r="AK50" s="197">
        <f>AJ50*3</f>
        <v>3</v>
      </c>
      <c r="AL50" s="197"/>
      <c r="AM50" s="197">
        <f>AL50*1</f>
        <v>0</v>
      </c>
      <c r="AN50" s="197"/>
      <c r="AO50" s="197">
        <f>AN50*5</f>
        <v>0</v>
      </c>
      <c r="AP50" s="197"/>
      <c r="AQ50" s="197">
        <f>AP50*5</f>
        <v>0</v>
      </c>
      <c r="AR50" s="197"/>
      <c r="AS50" s="197">
        <f>AR50*1</f>
        <v>0</v>
      </c>
      <c r="AT50" s="197"/>
      <c r="AU50" s="133">
        <f>AT50*0.5</f>
        <v>0</v>
      </c>
      <c r="AV50" s="197"/>
      <c r="AW50" s="133">
        <f>AV50*1</f>
        <v>0</v>
      </c>
      <c r="AX50" s="136">
        <f>IF(AI50+AK50+AM50+AO50+AQ50+AS50+AU50+AW50&gt;10,10,AI50+AK50+AM50+AO50+AQ50+AS50+AU50+AW50)</f>
        <v>3</v>
      </c>
      <c r="AY50" s="200">
        <f>AG50+AX50</f>
        <v>15</v>
      </c>
      <c r="AZ50" s="201">
        <f>S50+AB50+AY50</f>
        <v>133</v>
      </c>
    </row>
    <row r="51" spans="1:52" ht="15.75">
      <c r="A51" s="191">
        <v>47</v>
      </c>
      <c r="B51" s="192" t="s">
        <v>446</v>
      </c>
      <c r="C51" s="193">
        <v>20493</v>
      </c>
      <c r="D51" s="194" t="s">
        <v>86</v>
      </c>
      <c r="E51" s="195" t="s">
        <v>28</v>
      </c>
      <c r="F51" s="192" t="s">
        <v>86</v>
      </c>
      <c r="G51" s="196">
        <v>11</v>
      </c>
      <c r="H51" s="197">
        <f>G51*6</f>
        <v>66</v>
      </c>
      <c r="I51" s="197"/>
      <c r="J51" s="197">
        <f>I51*6</f>
        <v>0</v>
      </c>
      <c r="K51" s="197">
        <v>14</v>
      </c>
      <c r="L51" s="197">
        <f>IF(K51&gt;4,K51*2+4,K51*3)</f>
        <v>32</v>
      </c>
      <c r="M51" s="198"/>
      <c r="N51" s="197">
        <f>IF(M51&gt;4,M51*2+4,M51*3)</f>
        <v>0</v>
      </c>
      <c r="O51" s="198">
        <v>5</v>
      </c>
      <c r="P51" s="198">
        <f>O51*2</f>
        <v>10</v>
      </c>
      <c r="Q51" s="198">
        <v>2</v>
      </c>
      <c r="R51" s="198">
        <f>Q51*3</f>
        <v>6</v>
      </c>
      <c r="S51" s="199">
        <f>H51+J51+L51+N51+P51+R51</f>
        <v>114</v>
      </c>
      <c r="T51" s="191"/>
      <c r="U51" s="197">
        <f>IF(T51=0,0,6)</f>
        <v>0</v>
      </c>
      <c r="V51" s="197"/>
      <c r="W51" s="197">
        <f>V51*4</f>
        <v>0</v>
      </c>
      <c r="X51" s="197">
        <v>2</v>
      </c>
      <c r="Y51" s="197">
        <f>X51*3</f>
        <v>6</v>
      </c>
      <c r="Z51" s="197"/>
      <c r="AA51" s="197">
        <f>IF(Z51=0,0,6)</f>
        <v>0</v>
      </c>
      <c r="AB51" s="199">
        <f>U51+W51+Y51+AA51</f>
        <v>6</v>
      </c>
      <c r="AC51" s="191"/>
      <c r="AD51" s="197"/>
      <c r="AE51" s="199"/>
      <c r="AF51" s="191">
        <v>1</v>
      </c>
      <c r="AG51" s="197">
        <f>AF51*12</f>
        <v>12</v>
      </c>
      <c r="AH51" s="197"/>
      <c r="AI51" s="197">
        <f>AH51*5</f>
        <v>0</v>
      </c>
      <c r="AJ51" s="197"/>
      <c r="AK51" s="197">
        <f>AJ51*3</f>
        <v>0</v>
      </c>
      <c r="AL51" s="197"/>
      <c r="AM51" s="197">
        <f>AL51*1</f>
        <v>0</v>
      </c>
      <c r="AN51" s="197"/>
      <c r="AO51" s="197">
        <f>AN51*5</f>
        <v>0</v>
      </c>
      <c r="AP51" s="197"/>
      <c r="AQ51" s="197">
        <f>AP51*5</f>
        <v>0</v>
      </c>
      <c r="AR51" s="197"/>
      <c r="AS51" s="197">
        <f>AR51*1</f>
        <v>0</v>
      </c>
      <c r="AT51" s="197"/>
      <c r="AU51" s="133">
        <f>AT51*0.5</f>
        <v>0</v>
      </c>
      <c r="AV51" s="197"/>
      <c r="AW51" s="133">
        <f>AV51*1</f>
        <v>0</v>
      </c>
      <c r="AX51" s="136">
        <f>IF(AI51+AK51+AM51+AO51+AQ51+AS51+AU51+AW51&gt;10,10,AI51+AK51+AM51+AO51+AQ51+AS51+AU51+AW51)</f>
        <v>0</v>
      </c>
      <c r="AY51" s="200">
        <f>AG51+AX51</f>
        <v>12</v>
      </c>
      <c r="AZ51" s="201">
        <f>S51+AB51+AY51</f>
        <v>132</v>
      </c>
    </row>
    <row r="52" spans="1:52" ht="15.75">
      <c r="A52" s="191">
        <v>48</v>
      </c>
      <c r="B52" s="192" t="s">
        <v>429</v>
      </c>
      <c r="C52" s="193">
        <v>23197</v>
      </c>
      <c r="D52" s="194" t="s">
        <v>86</v>
      </c>
      <c r="E52" s="195" t="s">
        <v>28</v>
      </c>
      <c r="F52" s="192" t="s">
        <v>86</v>
      </c>
      <c r="G52" s="196">
        <v>11</v>
      </c>
      <c r="H52" s="197">
        <f>G52*6</f>
        <v>66</v>
      </c>
      <c r="I52" s="197"/>
      <c r="J52" s="197">
        <f>I52*6</f>
        <v>0</v>
      </c>
      <c r="K52" s="197">
        <v>15</v>
      </c>
      <c r="L52" s="197">
        <f>IF(K52&gt;4,K52*2+4,K52*3)</f>
        <v>34</v>
      </c>
      <c r="M52" s="198"/>
      <c r="N52" s="197">
        <f>IF(M52&gt;4,M52*2+4,M52*3)</f>
        <v>0</v>
      </c>
      <c r="O52" s="198">
        <v>5</v>
      </c>
      <c r="P52" s="198">
        <f>O52*2</f>
        <v>10</v>
      </c>
      <c r="Q52" s="198">
        <v>2</v>
      </c>
      <c r="R52" s="198">
        <f>Q52*3</f>
        <v>6</v>
      </c>
      <c r="S52" s="199">
        <f>H52+J52+L52+N52+P52+R52</f>
        <v>116</v>
      </c>
      <c r="T52" s="191"/>
      <c r="U52" s="197">
        <f>IF(T52=0,0,6)</f>
        <v>0</v>
      </c>
      <c r="V52" s="197"/>
      <c r="W52" s="197">
        <f>V52*4</f>
        <v>0</v>
      </c>
      <c r="X52" s="197"/>
      <c r="Y52" s="197">
        <f>X52*3</f>
        <v>0</v>
      </c>
      <c r="Z52" s="197"/>
      <c r="AA52" s="197">
        <f>IF(Z52=0,0,6)</f>
        <v>0</v>
      </c>
      <c r="AB52" s="199">
        <f>U52+W52+Y52+AA52</f>
        <v>0</v>
      </c>
      <c r="AC52" s="191"/>
      <c r="AD52" s="197"/>
      <c r="AE52" s="199"/>
      <c r="AF52" s="191">
        <v>1</v>
      </c>
      <c r="AG52" s="197">
        <f>AF52*12</f>
        <v>12</v>
      </c>
      <c r="AH52" s="197"/>
      <c r="AI52" s="197">
        <f>AH52*5</f>
        <v>0</v>
      </c>
      <c r="AJ52" s="197">
        <v>1</v>
      </c>
      <c r="AK52" s="197">
        <f>AJ52*3</f>
        <v>3</v>
      </c>
      <c r="AL52" s="197"/>
      <c r="AM52" s="197">
        <f>AL52*1</f>
        <v>0</v>
      </c>
      <c r="AN52" s="197"/>
      <c r="AO52" s="197">
        <f>AN52*5</f>
        <v>0</v>
      </c>
      <c r="AP52" s="197"/>
      <c r="AQ52" s="197">
        <f>AP52*5</f>
        <v>0</v>
      </c>
      <c r="AR52" s="197">
        <v>1</v>
      </c>
      <c r="AS52" s="197">
        <f>AR52*1</f>
        <v>1</v>
      </c>
      <c r="AT52" s="197"/>
      <c r="AU52" s="133">
        <f>AT52*0.5</f>
        <v>0</v>
      </c>
      <c r="AV52" s="197"/>
      <c r="AW52" s="133">
        <f>AV52*1</f>
        <v>0</v>
      </c>
      <c r="AX52" s="136">
        <f>IF(AI52+AK52+AM52+AO52+AQ52+AS52+AU52+AW52&gt;10,10,AI52+AK52+AM52+AO52+AQ52+AS52+AU52+AW52)</f>
        <v>4</v>
      </c>
      <c r="AY52" s="200">
        <f>AG52+AX52</f>
        <v>16</v>
      </c>
      <c r="AZ52" s="201">
        <f>S52+AB52+AY52</f>
        <v>132</v>
      </c>
    </row>
    <row r="53" spans="1:52" ht="15.75">
      <c r="A53" s="191">
        <v>49</v>
      </c>
      <c r="B53" s="192" t="s">
        <v>411</v>
      </c>
      <c r="C53" s="193">
        <v>22080</v>
      </c>
      <c r="D53" s="194" t="s">
        <v>412</v>
      </c>
      <c r="E53" s="195" t="s">
        <v>28</v>
      </c>
      <c r="F53" s="192" t="s">
        <v>86</v>
      </c>
      <c r="G53" s="196">
        <v>11</v>
      </c>
      <c r="H53" s="197">
        <f>G53*6</f>
        <v>66</v>
      </c>
      <c r="I53" s="197"/>
      <c r="J53" s="197">
        <f>I53*6</f>
        <v>0</v>
      </c>
      <c r="K53" s="197">
        <v>12</v>
      </c>
      <c r="L53" s="197">
        <f>IF(K53&gt;4,K53*2+4,K53*3)</f>
        <v>28</v>
      </c>
      <c r="M53" s="198"/>
      <c r="N53" s="197">
        <f>IF(M53&gt;4,M53*2+4,M53*3)</f>
        <v>0</v>
      </c>
      <c r="O53" s="198">
        <v>5</v>
      </c>
      <c r="P53" s="198">
        <f>O53*2</f>
        <v>10</v>
      </c>
      <c r="Q53" s="198">
        <v>2</v>
      </c>
      <c r="R53" s="198">
        <f>Q53*3</f>
        <v>6</v>
      </c>
      <c r="S53" s="199">
        <f>H53+J53+L53+N53+P53+R53</f>
        <v>110</v>
      </c>
      <c r="T53" s="191"/>
      <c r="U53" s="197">
        <f>IF(T53=0,0,6)</f>
        <v>0</v>
      </c>
      <c r="V53" s="197"/>
      <c r="W53" s="197">
        <f>V53*4</f>
        <v>0</v>
      </c>
      <c r="X53" s="197"/>
      <c r="Y53" s="197">
        <f>X53*3</f>
        <v>0</v>
      </c>
      <c r="Z53" s="197"/>
      <c r="AA53" s="197">
        <f>IF(Z53=0,0,6)</f>
        <v>0</v>
      </c>
      <c r="AB53" s="199">
        <f>U53+W53+Y53+AA53</f>
        <v>0</v>
      </c>
      <c r="AC53" s="191"/>
      <c r="AD53" s="197"/>
      <c r="AE53" s="199"/>
      <c r="AF53" s="191">
        <v>1</v>
      </c>
      <c r="AG53" s="197">
        <f>AF53*12</f>
        <v>12</v>
      </c>
      <c r="AH53" s="197"/>
      <c r="AI53" s="197">
        <f>AH53*5</f>
        <v>0</v>
      </c>
      <c r="AJ53" s="197">
        <v>1</v>
      </c>
      <c r="AK53" s="197">
        <f>AJ53*3</f>
        <v>3</v>
      </c>
      <c r="AL53" s="197"/>
      <c r="AM53" s="197">
        <f>AL53*1</f>
        <v>0</v>
      </c>
      <c r="AN53" s="197">
        <v>1</v>
      </c>
      <c r="AO53" s="197">
        <f>AN53*5</f>
        <v>5</v>
      </c>
      <c r="AP53" s="197"/>
      <c r="AQ53" s="197">
        <f>AP53*5</f>
        <v>0</v>
      </c>
      <c r="AR53" s="197"/>
      <c r="AS53" s="197">
        <f>AR53*1</f>
        <v>0</v>
      </c>
      <c r="AT53" s="197"/>
      <c r="AU53" s="133">
        <f>AT53*0.5</f>
        <v>0</v>
      </c>
      <c r="AV53" s="197"/>
      <c r="AW53" s="133">
        <f>AV53*1</f>
        <v>0</v>
      </c>
      <c r="AX53" s="136">
        <f>IF(AI53+AK53+AM53+AO53+AQ53+AS53+AU53+AW53&gt;10,10,AI53+AK53+AM53+AO53+AQ53+AS53+AU53+AW53)</f>
        <v>8</v>
      </c>
      <c r="AY53" s="200">
        <f>AG53+AX53</f>
        <v>20</v>
      </c>
      <c r="AZ53" s="201">
        <f>S53+AB53+AY53</f>
        <v>130</v>
      </c>
    </row>
    <row r="54" spans="1:52" ht="15.75">
      <c r="A54" s="191">
        <v>50</v>
      </c>
      <c r="B54" s="192" t="s">
        <v>443</v>
      </c>
      <c r="C54" s="193">
        <v>22882</v>
      </c>
      <c r="D54" s="194" t="s">
        <v>86</v>
      </c>
      <c r="E54" s="195" t="s">
        <v>28</v>
      </c>
      <c r="F54" s="192" t="s">
        <v>86</v>
      </c>
      <c r="G54" s="196">
        <v>11</v>
      </c>
      <c r="H54" s="197">
        <f>G54*6</f>
        <v>66</v>
      </c>
      <c r="I54" s="196"/>
      <c r="J54" s="197">
        <f>I54*6</f>
        <v>0</v>
      </c>
      <c r="K54" s="197">
        <v>16</v>
      </c>
      <c r="L54" s="197">
        <f>IF(K54&gt;4,K54*2+4,K54*3)</f>
        <v>36</v>
      </c>
      <c r="M54" s="198"/>
      <c r="N54" s="197">
        <f>IF(M54&gt;4,M54*2+4,M54*3)</f>
        <v>0</v>
      </c>
      <c r="O54" s="198">
        <v>5</v>
      </c>
      <c r="P54" s="198">
        <f>O54*2</f>
        <v>10</v>
      </c>
      <c r="Q54" s="198">
        <v>2</v>
      </c>
      <c r="R54" s="198">
        <f>Q54*3</f>
        <v>6</v>
      </c>
      <c r="S54" s="199">
        <f>H54+J54+L54+N54+P54+R54</f>
        <v>118</v>
      </c>
      <c r="T54" s="191"/>
      <c r="U54" s="197">
        <f>IF(T54=0,0,6)</f>
        <v>0</v>
      </c>
      <c r="V54" s="197"/>
      <c r="W54" s="197">
        <f>V54*4</f>
        <v>0</v>
      </c>
      <c r="X54" s="197"/>
      <c r="Y54" s="197">
        <f>X54*3</f>
        <v>0</v>
      </c>
      <c r="Z54" s="197"/>
      <c r="AA54" s="197">
        <f>IF(Z54=0,0,6)</f>
        <v>0</v>
      </c>
      <c r="AB54" s="199">
        <f>U54+W54+Y54+AA54</f>
        <v>0</v>
      </c>
      <c r="AC54" s="191" t="s">
        <v>120</v>
      </c>
      <c r="AD54" s="197"/>
      <c r="AE54" s="199"/>
      <c r="AF54" s="191">
        <v>1</v>
      </c>
      <c r="AG54" s="197">
        <f>AF54*12</f>
        <v>12</v>
      </c>
      <c r="AH54" s="197"/>
      <c r="AI54" s="197">
        <f>AH54*5</f>
        <v>0</v>
      </c>
      <c r="AJ54" s="197"/>
      <c r="AK54" s="197">
        <f>AJ54*3</f>
        <v>0</v>
      </c>
      <c r="AL54" s="197"/>
      <c r="AM54" s="197">
        <f>AL54*1</f>
        <v>0</v>
      </c>
      <c r="AN54" s="197"/>
      <c r="AO54" s="197">
        <f>AN54*5</f>
        <v>0</v>
      </c>
      <c r="AP54" s="197"/>
      <c r="AQ54" s="197">
        <f>AP54*5</f>
        <v>0</v>
      </c>
      <c r="AR54" s="197"/>
      <c r="AS54" s="197">
        <f>AR54*1</f>
        <v>0</v>
      </c>
      <c r="AT54" s="197"/>
      <c r="AU54" s="133">
        <f>AT54*0.5</f>
        <v>0</v>
      </c>
      <c r="AV54" s="197"/>
      <c r="AW54" s="133">
        <f>AV54*1</f>
        <v>0</v>
      </c>
      <c r="AX54" s="136">
        <f>IF(AI54+AK54+AM54+AO54+AQ54+AS54+AU54+AW54&gt;10,10,AI54+AK54+AM54+AO54+AQ54+AS54+AU54+AW54)</f>
        <v>0</v>
      </c>
      <c r="AY54" s="200">
        <f>AG54+AX54</f>
        <v>12</v>
      </c>
      <c r="AZ54" s="201">
        <f>S54+AB54+AY54</f>
        <v>130</v>
      </c>
    </row>
    <row r="55" spans="1:52" ht="15.75">
      <c r="A55" s="191">
        <v>51</v>
      </c>
      <c r="B55" s="192" t="s">
        <v>441</v>
      </c>
      <c r="C55" s="193">
        <v>23231</v>
      </c>
      <c r="D55" s="194" t="s">
        <v>86</v>
      </c>
      <c r="E55" s="195" t="s">
        <v>28</v>
      </c>
      <c r="F55" s="192" t="s">
        <v>86</v>
      </c>
      <c r="G55" s="196">
        <v>11</v>
      </c>
      <c r="H55" s="197">
        <f>G55*6</f>
        <v>66</v>
      </c>
      <c r="I55" s="197"/>
      <c r="J55" s="197">
        <f>I55*6</f>
        <v>0</v>
      </c>
      <c r="K55" s="197">
        <v>12</v>
      </c>
      <c r="L55" s="197">
        <f>IF(K55&gt;4,K55*2+4,K55*3)</f>
        <v>28</v>
      </c>
      <c r="M55" s="198"/>
      <c r="N55" s="197">
        <f>IF(M55&gt;4,M55*2+4,M55*3)</f>
        <v>0</v>
      </c>
      <c r="O55" s="198">
        <v>5</v>
      </c>
      <c r="P55" s="198">
        <f>O55*2</f>
        <v>10</v>
      </c>
      <c r="Q55" s="198">
        <v>2</v>
      </c>
      <c r="R55" s="198">
        <f>Q55*3</f>
        <v>6</v>
      </c>
      <c r="S55" s="199">
        <f>H55+J55+L55+N55+P55+R55</f>
        <v>110</v>
      </c>
      <c r="T55" s="191"/>
      <c r="U55" s="197">
        <f>IF(T55=0,0,6)</f>
        <v>0</v>
      </c>
      <c r="V55" s="197"/>
      <c r="W55" s="197">
        <f>V55*4</f>
        <v>0</v>
      </c>
      <c r="X55" s="197"/>
      <c r="Y55" s="197">
        <f>X55*3</f>
        <v>0</v>
      </c>
      <c r="Z55" s="197"/>
      <c r="AA55" s="197">
        <f>IF(Z55=0,0,6)</f>
        <v>0</v>
      </c>
      <c r="AB55" s="199">
        <f>U55+W55+Y55+AA55</f>
        <v>0</v>
      </c>
      <c r="AC55" s="191"/>
      <c r="AD55" s="197"/>
      <c r="AE55" s="199"/>
      <c r="AF55" s="191">
        <v>1</v>
      </c>
      <c r="AG55" s="197">
        <f>AF55*12</f>
        <v>12</v>
      </c>
      <c r="AH55" s="197"/>
      <c r="AI55" s="197">
        <f>AH55*5</f>
        <v>0</v>
      </c>
      <c r="AJ55" s="197">
        <v>1</v>
      </c>
      <c r="AK55" s="197">
        <f>AJ55*3</f>
        <v>3</v>
      </c>
      <c r="AL55" s="197"/>
      <c r="AM55" s="197">
        <f>AL55*1</f>
        <v>0</v>
      </c>
      <c r="AN55" s="197">
        <v>1</v>
      </c>
      <c r="AO55" s="197">
        <f>AN55*5</f>
        <v>5</v>
      </c>
      <c r="AP55" s="197"/>
      <c r="AQ55" s="197">
        <f>AP55*5</f>
        <v>0</v>
      </c>
      <c r="AR55" s="197"/>
      <c r="AS55" s="197">
        <f>AR55*1</f>
        <v>0</v>
      </c>
      <c r="AT55" s="197"/>
      <c r="AU55" s="133">
        <f>AT55*0.5</f>
        <v>0</v>
      </c>
      <c r="AV55" s="197"/>
      <c r="AW55" s="133">
        <f>AV55*1</f>
        <v>0</v>
      </c>
      <c r="AX55" s="136">
        <f>IF(AI55+AK55+AM55+AO55+AQ55+AS55+AU55+AW55&gt;10,10,AI55+AK55+AM55+AO55+AQ55+AS55+AU55+AW55)</f>
        <v>8</v>
      </c>
      <c r="AY55" s="200">
        <f>AG55+AX55</f>
        <v>20</v>
      </c>
      <c r="AZ55" s="201">
        <f>S55+AB55+AY55</f>
        <v>130</v>
      </c>
    </row>
    <row r="56" spans="1:52" ht="15.75">
      <c r="A56" s="191">
        <v>52</v>
      </c>
      <c r="B56" s="192" t="s">
        <v>386</v>
      </c>
      <c r="C56" s="193">
        <v>23235</v>
      </c>
      <c r="D56" s="194" t="s">
        <v>86</v>
      </c>
      <c r="E56" s="195" t="s">
        <v>28</v>
      </c>
      <c r="F56" s="192" t="s">
        <v>86</v>
      </c>
      <c r="G56" s="196">
        <v>11</v>
      </c>
      <c r="H56" s="197">
        <f>G56*6</f>
        <v>66</v>
      </c>
      <c r="I56" s="197"/>
      <c r="J56" s="197">
        <f>I56*6</f>
        <v>0</v>
      </c>
      <c r="K56" s="197">
        <v>15</v>
      </c>
      <c r="L56" s="197">
        <f>IF(K56&gt;4,K56*2+4,K56*3)</f>
        <v>34</v>
      </c>
      <c r="M56" s="198"/>
      <c r="N56" s="197">
        <f>IF(M56&gt;4,M56*2+4,M56*3)</f>
        <v>0</v>
      </c>
      <c r="O56" s="198">
        <v>5</v>
      </c>
      <c r="P56" s="198">
        <f>O56*2</f>
        <v>10</v>
      </c>
      <c r="Q56" s="198">
        <v>2</v>
      </c>
      <c r="R56" s="198">
        <f>Q56*3</f>
        <v>6</v>
      </c>
      <c r="S56" s="199">
        <f>H56+J56+L56+N56+P56+R56</f>
        <v>116</v>
      </c>
      <c r="T56" s="191"/>
      <c r="U56" s="197">
        <f>IF(T56=0,0,6)</f>
        <v>0</v>
      </c>
      <c r="V56" s="197"/>
      <c r="W56" s="197">
        <f>V56*4</f>
        <v>0</v>
      </c>
      <c r="X56" s="197"/>
      <c r="Y56" s="197">
        <f>X56*3</f>
        <v>0</v>
      </c>
      <c r="Z56" s="197"/>
      <c r="AA56" s="197">
        <f>IF(Z56=0,0,6)</f>
        <v>0</v>
      </c>
      <c r="AB56" s="199">
        <f>U56+W56+Y56+AA56</f>
        <v>0</v>
      </c>
      <c r="AC56" s="191" t="s">
        <v>120</v>
      </c>
      <c r="AD56" s="197"/>
      <c r="AE56" s="199"/>
      <c r="AF56" s="191">
        <v>1</v>
      </c>
      <c r="AG56" s="197">
        <f>AF56*12</f>
        <v>12</v>
      </c>
      <c r="AH56" s="197"/>
      <c r="AI56" s="197">
        <f>AH56*5</f>
        <v>0</v>
      </c>
      <c r="AJ56" s="197"/>
      <c r="AK56" s="197">
        <f>AJ56*3</f>
        <v>0</v>
      </c>
      <c r="AL56" s="197">
        <v>2</v>
      </c>
      <c r="AM56" s="197">
        <f>AL56*1</f>
        <v>2</v>
      </c>
      <c r="AN56" s="197"/>
      <c r="AO56" s="197">
        <f>AN56*5</f>
        <v>0</v>
      </c>
      <c r="AP56" s="197"/>
      <c r="AQ56" s="197">
        <f>AP56*5</f>
        <v>0</v>
      </c>
      <c r="AR56" s="197"/>
      <c r="AS56" s="197">
        <f>AR56*1</f>
        <v>0</v>
      </c>
      <c r="AT56" s="197"/>
      <c r="AU56" s="133">
        <f>AT56*0.5</f>
        <v>0</v>
      </c>
      <c r="AV56" s="197"/>
      <c r="AW56" s="133">
        <f>AV56*1</f>
        <v>0</v>
      </c>
      <c r="AX56" s="136">
        <f>IF(AI56+AK56+AM56+AO56+AQ56+AS56+AU56+AW56&gt;10,10,AI56+AK56+AM56+AO56+AQ56+AS56+AU56+AW56)</f>
        <v>2</v>
      </c>
      <c r="AY56" s="200">
        <f>AG56+AX56</f>
        <v>14</v>
      </c>
      <c r="AZ56" s="201">
        <f>S56+AB56+AY56</f>
        <v>130</v>
      </c>
    </row>
    <row r="57" spans="1:52" ht="15.75">
      <c r="A57" s="191">
        <v>53</v>
      </c>
      <c r="B57" s="192" t="s">
        <v>458</v>
      </c>
      <c r="C57" s="193">
        <v>23592</v>
      </c>
      <c r="D57" s="194" t="s">
        <v>179</v>
      </c>
      <c r="E57" s="195" t="s">
        <v>28</v>
      </c>
      <c r="F57" s="192" t="s">
        <v>86</v>
      </c>
      <c r="G57" s="196">
        <v>9</v>
      </c>
      <c r="H57" s="197">
        <f>G57*6</f>
        <v>54</v>
      </c>
      <c r="I57" s="197"/>
      <c r="J57" s="197">
        <f>I57*6</f>
        <v>0</v>
      </c>
      <c r="K57" s="197">
        <v>14</v>
      </c>
      <c r="L57" s="197">
        <f>IF(K57&gt;4,K57*2+4,K57*3)</f>
        <v>32</v>
      </c>
      <c r="M57" s="198"/>
      <c r="N57" s="197">
        <f>IF(M57&gt;4,M57*2+4,M57*3)</f>
        <v>0</v>
      </c>
      <c r="O57" s="198">
        <v>5</v>
      </c>
      <c r="P57" s="198">
        <f>O57*2</f>
        <v>10</v>
      </c>
      <c r="Q57" s="198">
        <v>2</v>
      </c>
      <c r="R57" s="198">
        <f>Q57*3</f>
        <v>6</v>
      </c>
      <c r="S57" s="199">
        <f>H57+J57+L57+N57+P57+R57</f>
        <v>102</v>
      </c>
      <c r="T57" s="191"/>
      <c r="U57" s="197">
        <f>IF(T57=0,0,6)</f>
        <v>0</v>
      </c>
      <c r="V57" s="197"/>
      <c r="W57" s="197">
        <f>V57*4</f>
        <v>0</v>
      </c>
      <c r="X57" s="197">
        <v>2</v>
      </c>
      <c r="Y57" s="197">
        <f>X57*3</f>
        <v>6</v>
      </c>
      <c r="Z57" s="197"/>
      <c r="AA57" s="197">
        <f>IF(Z57=0,0,6)</f>
        <v>0</v>
      </c>
      <c r="AB57" s="199">
        <f>U57+W57+Y57+AA57</f>
        <v>6</v>
      </c>
      <c r="AC57" s="191"/>
      <c r="AD57" s="197"/>
      <c r="AE57" s="199"/>
      <c r="AF57" s="191">
        <v>1</v>
      </c>
      <c r="AG57" s="197">
        <f>AF57*12</f>
        <v>12</v>
      </c>
      <c r="AH57" s="197"/>
      <c r="AI57" s="197">
        <f>AH57*5</f>
        <v>0</v>
      </c>
      <c r="AJ57" s="197"/>
      <c r="AK57" s="197">
        <f>AJ57*3</f>
        <v>0</v>
      </c>
      <c r="AL57" s="197"/>
      <c r="AM57" s="197">
        <f>AL57*1</f>
        <v>0</v>
      </c>
      <c r="AN57" s="197">
        <v>2</v>
      </c>
      <c r="AO57" s="197">
        <f>AN57*5</f>
        <v>10</v>
      </c>
      <c r="AP57" s="197"/>
      <c r="AQ57" s="197">
        <f>AP57*5</f>
        <v>0</v>
      </c>
      <c r="AR57" s="197"/>
      <c r="AS57" s="197">
        <f>AR57*1</f>
        <v>0</v>
      </c>
      <c r="AT57" s="197"/>
      <c r="AU57" s="133">
        <f>AT57*0.5</f>
        <v>0</v>
      </c>
      <c r="AV57" s="197"/>
      <c r="AW57" s="133">
        <f>AV57*1</f>
        <v>0</v>
      </c>
      <c r="AX57" s="136">
        <f>IF(AI57+AK57+AM57+AO57+AQ57+AS57+AU57+AW57&gt;10,10,AI57+AK57+AM57+AO57+AQ57+AS57+AU57+AW57)</f>
        <v>10</v>
      </c>
      <c r="AY57" s="200">
        <f>AG57+AX57</f>
        <v>22</v>
      </c>
      <c r="AZ57" s="201">
        <f>S57+AB57+AY57</f>
        <v>130</v>
      </c>
    </row>
    <row r="58" spans="1:52" ht="15.75">
      <c r="A58" s="191">
        <v>54</v>
      </c>
      <c r="B58" s="192" t="s">
        <v>391</v>
      </c>
      <c r="C58" s="193">
        <v>21489</v>
      </c>
      <c r="D58" s="194" t="s">
        <v>86</v>
      </c>
      <c r="E58" s="195" t="s">
        <v>28</v>
      </c>
      <c r="F58" s="192" t="s">
        <v>86</v>
      </c>
      <c r="G58" s="196">
        <v>9</v>
      </c>
      <c r="H58" s="197">
        <f>G58*6</f>
        <v>54</v>
      </c>
      <c r="I58" s="197"/>
      <c r="J58" s="197">
        <f>I58*6</f>
        <v>0</v>
      </c>
      <c r="K58" s="197">
        <v>14</v>
      </c>
      <c r="L58" s="197">
        <f>IF(K58&gt;4,K58*2+4,K58*3)</f>
        <v>32</v>
      </c>
      <c r="M58" s="198">
        <v>4</v>
      </c>
      <c r="N58" s="197">
        <f>IF(M58&gt;4,M58*2+4,M58*3)</f>
        <v>12</v>
      </c>
      <c r="O58" s="198">
        <v>5</v>
      </c>
      <c r="P58" s="198">
        <f>O58*2</f>
        <v>10</v>
      </c>
      <c r="Q58" s="198">
        <v>2</v>
      </c>
      <c r="R58" s="198">
        <f>Q58*3</f>
        <v>6</v>
      </c>
      <c r="S58" s="199">
        <f>H58+J58+L58+N58+P58+R58</f>
        <v>114</v>
      </c>
      <c r="T58" s="191"/>
      <c r="U58" s="197">
        <f>IF(T58=0,0,6)</f>
        <v>0</v>
      </c>
      <c r="V58" s="197"/>
      <c r="W58" s="197">
        <f>V58*4</f>
        <v>0</v>
      </c>
      <c r="X58" s="197"/>
      <c r="Y58" s="197">
        <f>X58*3</f>
        <v>0</v>
      </c>
      <c r="Z58" s="197"/>
      <c r="AA58" s="197">
        <f>IF(Z58=0,0,6)</f>
        <v>0</v>
      </c>
      <c r="AB58" s="199">
        <f>U58+W58+Y58+AA58</f>
        <v>0</v>
      </c>
      <c r="AC58" s="191"/>
      <c r="AD58" s="197"/>
      <c r="AE58" s="199"/>
      <c r="AF58" s="191">
        <v>1</v>
      </c>
      <c r="AG58" s="197">
        <f>AF58*12</f>
        <v>12</v>
      </c>
      <c r="AH58" s="197"/>
      <c r="AI58" s="197">
        <f>AH58*5</f>
        <v>0</v>
      </c>
      <c r="AJ58" s="197"/>
      <c r="AK58" s="197">
        <f>AJ58*3</f>
        <v>0</v>
      </c>
      <c r="AL58" s="197">
        <v>3</v>
      </c>
      <c r="AM58" s="197">
        <f>AL58*1</f>
        <v>3</v>
      </c>
      <c r="AN58" s="197"/>
      <c r="AO58" s="197">
        <f>AN58*5</f>
        <v>0</v>
      </c>
      <c r="AP58" s="197"/>
      <c r="AQ58" s="197">
        <f>AP58*5</f>
        <v>0</v>
      </c>
      <c r="AR58" s="197"/>
      <c r="AS58" s="197">
        <f>AR58*1</f>
        <v>0</v>
      </c>
      <c r="AT58" s="197"/>
      <c r="AU58" s="133">
        <f>AT58*0.5</f>
        <v>0</v>
      </c>
      <c r="AV58" s="197"/>
      <c r="AW58" s="133">
        <f>AV58*1</f>
        <v>0</v>
      </c>
      <c r="AX58" s="136">
        <f>IF(AI58+AK58+AM58+AO58+AQ58+AS58+AU58+AW58&gt;10,10,AI58+AK58+AM58+AO58+AQ58+AS58+AU58+AW58)</f>
        <v>3</v>
      </c>
      <c r="AY58" s="200">
        <f>AG58+AX58</f>
        <v>15</v>
      </c>
      <c r="AZ58" s="201">
        <f>S58+AB58+AY58</f>
        <v>129</v>
      </c>
    </row>
    <row r="59" spans="1:52" ht="15.75">
      <c r="A59" s="191">
        <v>55</v>
      </c>
      <c r="B59" s="192" t="s">
        <v>390</v>
      </c>
      <c r="C59" s="193">
        <v>22794</v>
      </c>
      <c r="D59" s="194" t="s">
        <v>86</v>
      </c>
      <c r="E59" s="195" t="s">
        <v>28</v>
      </c>
      <c r="F59" s="192" t="s">
        <v>86</v>
      </c>
      <c r="G59" s="196">
        <v>11</v>
      </c>
      <c r="H59" s="197">
        <f>G59*6</f>
        <v>66</v>
      </c>
      <c r="I59" s="197"/>
      <c r="J59" s="197">
        <f>I59*6</f>
        <v>0</v>
      </c>
      <c r="K59" s="197">
        <v>14</v>
      </c>
      <c r="L59" s="197">
        <f>IF(K59&gt;4,K59*2+4,K59*3)</f>
        <v>32</v>
      </c>
      <c r="M59" s="198"/>
      <c r="N59" s="197">
        <f>IF(M59&gt;4,M59*2+4,M59*3)</f>
        <v>0</v>
      </c>
      <c r="O59" s="198">
        <v>5</v>
      </c>
      <c r="P59" s="198">
        <f>O59*2</f>
        <v>10</v>
      </c>
      <c r="Q59" s="198">
        <v>2</v>
      </c>
      <c r="R59" s="198">
        <f>Q59*3</f>
        <v>6</v>
      </c>
      <c r="S59" s="199">
        <f>H59+J59+L59+N59+P59+R59</f>
        <v>114</v>
      </c>
      <c r="T59" s="191"/>
      <c r="U59" s="197">
        <f>IF(T59=0,0,6)</f>
        <v>0</v>
      </c>
      <c r="V59" s="197"/>
      <c r="W59" s="197">
        <f>V59*4</f>
        <v>0</v>
      </c>
      <c r="X59" s="197"/>
      <c r="Y59" s="197">
        <f>X59*3</f>
        <v>0</v>
      </c>
      <c r="Z59" s="197"/>
      <c r="AA59" s="197">
        <f>IF(Z59=0,0,6)</f>
        <v>0</v>
      </c>
      <c r="AB59" s="199">
        <f>U59+W59+Y59+AA59</f>
        <v>0</v>
      </c>
      <c r="AC59" s="191"/>
      <c r="AD59" s="197"/>
      <c r="AE59" s="199"/>
      <c r="AF59" s="191">
        <v>1</v>
      </c>
      <c r="AG59" s="197">
        <f>AF59*12</f>
        <v>12</v>
      </c>
      <c r="AH59" s="197"/>
      <c r="AI59" s="197">
        <f>AH59*5</f>
        <v>0</v>
      </c>
      <c r="AJ59" s="197">
        <v>1</v>
      </c>
      <c r="AK59" s="197">
        <f>AJ59*3</f>
        <v>3</v>
      </c>
      <c r="AL59" s="197"/>
      <c r="AM59" s="197">
        <f>AL59*1</f>
        <v>0</v>
      </c>
      <c r="AN59" s="197"/>
      <c r="AO59" s="197">
        <f>AN59*5</f>
        <v>0</v>
      </c>
      <c r="AP59" s="197"/>
      <c r="AQ59" s="197">
        <f>AP59*5</f>
        <v>0</v>
      </c>
      <c r="AR59" s="197"/>
      <c r="AS59" s="197">
        <f>AR59*1</f>
        <v>0</v>
      </c>
      <c r="AT59" s="197"/>
      <c r="AU59" s="133">
        <f>AT59*0.5</f>
        <v>0</v>
      </c>
      <c r="AV59" s="197"/>
      <c r="AW59" s="133">
        <f>AV59*1</f>
        <v>0</v>
      </c>
      <c r="AX59" s="136">
        <f>IF(AI59+AK59+AM59+AO59+AQ59+AS59+AU59+AW59&gt;10,10,AI59+AK59+AM59+AO59+AQ59+AS59+AU59+AW59)</f>
        <v>3</v>
      </c>
      <c r="AY59" s="200">
        <f>AG59+AX59</f>
        <v>15</v>
      </c>
      <c r="AZ59" s="201">
        <f>S59+AB59+AY59</f>
        <v>129</v>
      </c>
    </row>
    <row r="60" spans="1:52" ht="15.75">
      <c r="A60" s="191">
        <v>56</v>
      </c>
      <c r="B60" s="192" t="s">
        <v>417</v>
      </c>
      <c r="C60" s="193">
        <v>24653</v>
      </c>
      <c r="D60" s="194" t="s">
        <v>86</v>
      </c>
      <c r="E60" s="195" t="s">
        <v>28</v>
      </c>
      <c r="F60" s="192" t="s">
        <v>86</v>
      </c>
      <c r="G60" s="196">
        <v>9</v>
      </c>
      <c r="H60" s="197">
        <f>G60*6</f>
        <v>54</v>
      </c>
      <c r="I60" s="197"/>
      <c r="J60" s="197">
        <f>I60*6</f>
        <v>0</v>
      </c>
      <c r="K60" s="197">
        <v>14</v>
      </c>
      <c r="L60" s="197">
        <f>IF(K60&gt;4,K60*2+4,K60*3)</f>
        <v>32</v>
      </c>
      <c r="M60" s="198"/>
      <c r="N60" s="197">
        <f>IF(M60&gt;4,M60*2+4,M60*3)</f>
        <v>0</v>
      </c>
      <c r="O60" s="198">
        <v>5</v>
      </c>
      <c r="P60" s="198">
        <f>O60*2</f>
        <v>10</v>
      </c>
      <c r="Q60" s="198">
        <v>2</v>
      </c>
      <c r="R60" s="198">
        <f>Q60*3</f>
        <v>6</v>
      </c>
      <c r="S60" s="199">
        <f>H60+J60+L60+N60+P60+R60</f>
        <v>102</v>
      </c>
      <c r="T60" s="191"/>
      <c r="U60" s="197">
        <f>IF(T60=0,0,6)</f>
        <v>0</v>
      </c>
      <c r="V60" s="197"/>
      <c r="W60" s="197">
        <f>V60*4</f>
        <v>0</v>
      </c>
      <c r="X60" s="197">
        <v>4</v>
      </c>
      <c r="Y60" s="197">
        <f>X60*3</f>
        <v>12</v>
      </c>
      <c r="Z60" s="197"/>
      <c r="AA60" s="197">
        <f>IF(Z60=0,0,6)</f>
        <v>0</v>
      </c>
      <c r="AB60" s="199">
        <f>U60+W60+Y60+AA60</f>
        <v>12</v>
      </c>
      <c r="AC60" s="191"/>
      <c r="AD60" s="197"/>
      <c r="AE60" s="199"/>
      <c r="AF60" s="191">
        <v>1</v>
      </c>
      <c r="AG60" s="197">
        <f>AF60*12</f>
        <v>12</v>
      </c>
      <c r="AH60" s="197"/>
      <c r="AI60" s="197">
        <f>AH60*5</f>
        <v>0</v>
      </c>
      <c r="AJ60" s="197">
        <v>1</v>
      </c>
      <c r="AK60" s="197">
        <f>AJ60*3</f>
        <v>3</v>
      </c>
      <c r="AL60" s="197"/>
      <c r="AM60" s="197">
        <f>AL60*1</f>
        <v>0</v>
      </c>
      <c r="AN60" s="197"/>
      <c r="AO60" s="197">
        <f>AN60*5</f>
        <v>0</v>
      </c>
      <c r="AP60" s="197"/>
      <c r="AQ60" s="197">
        <f>AP60*5</f>
        <v>0</v>
      </c>
      <c r="AR60" s="197"/>
      <c r="AS60" s="197">
        <f>AR60*1</f>
        <v>0</v>
      </c>
      <c r="AT60" s="197"/>
      <c r="AU60" s="133">
        <f>AT60*0.5</f>
        <v>0</v>
      </c>
      <c r="AV60" s="197"/>
      <c r="AW60" s="133">
        <f>AV60*1</f>
        <v>0</v>
      </c>
      <c r="AX60" s="136">
        <f>IF(AI60+AK60+AM60+AO60+AQ60+AS60+AU60+AW60&gt;10,10,AI60+AK60+AM60+AO60+AQ60+AS60+AU60+AW60)</f>
        <v>3</v>
      </c>
      <c r="AY60" s="200">
        <f>AG60+AX60</f>
        <v>15</v>
      </c>
      <c r="AZ60" s="201">
        <f>S60+AB60+AY60</f>
        <v>129</v>
      </c>
    </row>
    <row r="61" spans="1:52" ht="15.75">
      <c r="A61" s="191">
        <v>57</v>
      </c>
      <c r="B61" s="192" t="s">
        <v>439</v>
      </c>
      <c r="C61" s="193">
        <v>25200</v>
      </c>
      <c r="D61" s="194" t="s">
        <v>86</v>
      </c>
      <c r="E61" s="195" t="s">
        <v>28</v>
      </c>
      <c r="F61" s="192" t="s">
        <v>86</v>
      </c>
      <c r="G61" s="196">
        <v>11</v>
      </c>
      <c r="H61" s="197">
        <f>G61*6</f>
        <v>66</v>
      </c>
      <c r="I61" s="197"/>
      <c r="J61" s="197">
        <f>I61*6</f>
        <v>0</v>
      </c>
      <c r="K61" s="197">
        <v>13</v>
      </c>
      <c r="L61" s="197">
        <f>IF(K61&gt;4,K61*2+4,K61*3)</f>
        <v>30</v>
      </c>
      <c r="M61" s="198"/>
      <c r="N61" s="197">
        <f>IF(M61&gt;4,M61*2+4,M61*3)</f>
        <v>0</v>
      </c>
      <c r="O61" s="198">
        <v>5</v>
      </c>
      <c r="P61" s="198">
        <f>O61*2</f>
        <v>10</v>
      </c>
      <c r="Q61" s="198">
        <v>2</v>
      </c>
      <c r="R61" s="198">
        <f>Q61*3</f>
        <v>6</v>
      </c>
      <c r="S61" s="199">
        <f>H61+J61+L61+N61+P61+R61</f>
        <v>112</v>
      </c>
      <c r="T61" s="191"/>
      <c r="U61" s="197">
        <f>IF(T61=0,0,6)</f>
        <v>0</v>
      </c>
      <c r="V61" s="197"/>
      <c r="W61" s="197">
        <f>V61*4</f>
        <v>0</v>
      </c>
      <c r="X61" s="197">
        <v>1</v>
      </c>
      <c r="Y61" s="197">
        <f>X61*3</f>
        <v>3</v>
      </c>
      <c r="Z61" s="197"/>
      <c r="AA61" s="197">
        <f>IF(Z61=0,0,6)</f>
        <v>0</v>
      </c>
      <c r="AB61" s="199">
        <f>U61+W61+Y61+AA61</f>
        <v>3</v>
      </c>
      <c r="AC61" s="191"/>
      <c r="AD61" s="197"/>
      <c r="AE61" s="199"/>
      <c r="AF61" s="191">
        <v>1</v>
      </c>
      <c r="AG61" s="197">
        <f>AF61*12</f>
        <v>12</v>
      </c>
      <c r="AH61" s="197"/>
      <c r="AI61" s="197">
        <f>AH61*5</f>
        <v>0</v>
      </c>
      <c r="AJ61" s="197"/>
      <c r="AK61" s="197">
        <f>AJ61*3</f>
        <v>0</v>
      </c>
      <c r="AL61" s="197"/>
      <c r="AM61" s="197">
        <f>AL61*1</f>
        <v>0</v>
      </c>
      <c r="AN61" s="197"/>
      <c r="AO61" s="197">
        <f>AN61*5</f>
        <v>0</v>
      </c>
      <c r="AP61" s="197"/>
      <c r="AQ61" s="197">
        <f>AP61*5</f>
        <v>0</v>
      </c>
      <c r="AR61" s="197">
        <v>1</v>
      </c>
      <c r="AS61" s="197">
        <f>AR61*1</f>
        <v>1</v>
      </c>
      <c r="AT61" s="197"/>
      <c r="AU61" s="133">
        <f>AT61*0.5</f>
        <v>0</v>
      </c>
      <c r="AV61" s="197"/>
      <c r="AW61" s="133">
        <f>AV61*1</f>
        <v>0</v>
      </c>
      <c r="AX61" s="136">
        <f>IF(AI61+AK61+AM61+AO61+AQ61+AS61+AU61+AW61&gt;10,10,AI61+AK61+AM61+AO61+AQ61+AS61+AU61+AW61)</f>
        <v>1</v>
      </c>
      <c r="AY61" s="200">
        <f>AG61+AX61</f>
        <v>13</v>
      </c>
      <c r="AZ61" s="201">
        <f>S61+AB61+AY61</f>
        <v>128</v>
      </c>
    </row>
    <row r="62" spans="1:52" ht="15.75">
      <c r="A62" s="191">
        <v>58</v>
      </c>
      <c r="B62" s="192" t="s">
        <v>445</v>
      </c>
      <c r="C62" s="193">
        <v>19731</v>
      </c>
      <c r="D62" s="194" t="s">
        <v>86</v>
      </c>
      <c r="E62" s="195" t="s">
        <v>28</v>
      </c>
      <c r="F62" s="192" t="s">
        <v>86</v>
      </c>
      <c r="G62" s="196">
        <v>11</v>
      </c>
      <c r="H62" s="197">
        <f>G62*6</f>
        <v>66</v>
      </c>
      <c r="I62" s="197"/>
      <c r="J62" s="197">
        <f>I62*6</f>
        <v>0</v>
      </c>
      <c r="K62" s="197">
        <v>13</v>
      </c>
      <c r="L62" s="197">
        <f>IF(K62&gt;4,K62*2+4,K62*3)</f>
        <v>30</v>
      </c>
      <c r="M62" s="198"/>
      <c r="N62" s="197">
        <f>IF(M62&gt;4,M62*2+4,M62*3)</f>
        <v>0</v>
      </c>
      <c r="O62" s="198">
        <v>5</v>
      </c>
      <c r="P62" s="198">
        <f>O62*2</f>
        <v>10</v>
      </c>
      <c r="Q62" s="198">
        <v>2</v>
      </c>
      <c r="R62" s="198">
        <f>Q62*3</f>
        <v>6</v>
      </c>
      <c r="S62" s="199">
        <f>H62+J62+L62+N62+P62+R62</f>
        <v>112</v>
      </c>
      <c r="T62" s="191"/>
      <c r="U62" s="197">
        <f>IF(T62=0,0,6)</f>
        <v>0</v>
      </c>
      <c r="V62" s="197"/>
      <c r="W62" s="197">
        <f>V62*4</f>
        <v>0</v>
      </c>
      <c r="X62" s="197"/>
      <c r="Y62" s="197">
        <f>X62*3</f>
        <v>0</v>
      </c>
      <c r="Z62" s="197"/>
      <c r="AA62" s="197">
        <f>IF(Z62=0,0,6)</f>
        <v>0</v>
      </c>
      <c r="AB62" s="199">
        <f>U62+W62+Y62+AA62</f>
        <v>0</v>
      </c>
      <c r="AC62" s="191"/>
      <c r="AD62" s="197"/>
      <c r="AE62" s="199"/>
      <c r="AF62" s="191">
        <v>1</v>
      </c>
      <c r="AG62" s="197">
        <f>AF62*12</f>
        <v>12</v>
      </c>
      <c r="AH62" s="197"/>
      <c r="AI62" s="197">
        <f>AH62*5</f>
        <v>0</v>
      </c>
      <c r="AJ62" s="197">
        <v>1</v>
      </c>
      <c r="AK62" s="197">
        <f>AJ62*3</f>
        <v>3</v>
      </c>
      <c r="AL62" s="197"/>
      <c r="AM62" s="197">
        <f>AL62*1</f>
        <v>0</v>
      </c>
      <c r="AN62" s="197"/>
      <c r="AO62" s="197">
        <f>AN62*5</f>
        <v>0</v>
      </c>
      <c r="AP62" s="197"/>
      <c r="AQ62" s="197">
        <f>AP62*5</f>
        <v>0</v>
      </c>
      <c r="AR62" s="197"/>
      <c r="AS62" s="197">
        <f>AR62*1</f>
        <v>0</v>
      </c>
      <c r="AT62" s="197"/>
      <c r="AU62" s="133">
        <f>AT62*0.5</f>
        <v>0</v>
      </c>
      <c r="AV62" s="197"/>
      <c r="AW62" s="133">
        <f>AV62*1</f>
        <v>0</v>
      </c>
      <c r="AX62" s="136">
        <f>IF(AI62+AK62+AM62+AO62+AQ62+AS62+AU62+AW62&gt;10,10,AI62+AK62+AM62+AO62+AQ62+AS62+AU62+AW62)</f>
        <v>3</v>
      </c>
      <c r="AY62" s="200">
        <f>AG62+AX62</f>
        <v>15</v>
      </c>
      <c r="AZ62" s="201">
        <f>S62+AB62+AY62</f>
        <v>127</v>
      </c>
    </row>
    <row r="63" spans="1:52" ht="15.75">
      <c r="A63" s="191">
        <v>59</v>
      </c>
      <c r="B63" s="192" t="s">
        <v>404</v>
      </c>
      <c r="C63" s="193">
        <v>19907</v>
      </c>
      <c r="D63" s="194" t="s">
        <v>86</v>
      </c>
      <c r="E63" s="195" t="s">
        <v>28</v>
      </c>
      <c r="F63" s="192" t="s">
        <v>86</v>
      </c>
      <c r="G63" s="196">
        <v>9</v>
      </c>
      <c r="H63" s="197">
        <f>G63*6</f>
        <v>54</v>
      </c>
      <c r="I63" s="197"/>
      <c r="J63" s="197">
        <f>I63*6</f>
        <v>0</v>
      </c>
      <c r="K63" s="197">
        <v>16</v>
      </c>
      <c r="L63" s="197">
        <f>IF(K63&gt;4,K63*2+4,K63*3)</f>
        <v>36</v>
      </c>
      <c r="M63" s="198">
        <v>2</v>
      </c>
      <c r="N63" s="197">
        <f>IF(M63&gt;4,M63*2+4,M63*3)</f>
        <v>6</v>
      </c>
      <c r="O63" s="198">
        <v>5</v>
      </c>
      <c r="P63" s="198">
        <f>O63*2</f>
        <v>10</v>
      </c>
      <c r="Q63" s="198">
        <v>2</v>
      </c>
      <c r="R63" s="198">
        <f>Q63*3</f>
        <v>6</v>
      </c>
      <c r="S63" s="199">
        <f>H63+J63+L63+N63+P63+R63</f>
        <v>112</v>
      </c>
      <c r="T63" s="191"/>
      <c r="U63" s="197">
        <f>IF(T63=0,0,6)</f>
        <v>0</v>
      </c>
      <c r="V63" s="197"/>
      <c r="W63" s="197">
        <f>V63*4</f>
        <v>0</v>
      </c>
      <c r="X63" s="197"/>
      <c r="Y63" s="197">
        <f>X63*3</f>
        <v>0</v>
      </c>
      <c r="Z63" s="197"/>
      <c r="AA63" s="197">
        <f>IF(Z63=0,0,6)</f>
        <v>0</v>
      </c>
      <c r="AB63" s="199">
        <f>U63+W63+Y63+AA63</f>
        <v>0</v>
      </c>
      <c r="AC63" s="191" t="s">
        <v>120</v>
      </c>
      <c r="AD63" s="197"/>
      <c r="AE63" s="199"/>
      <c r="AF63" s="191">
        <v>1</v>
      </c>
      <c r="AG63" s="197">
        <f>AF63*12</f>
        <v>12</v>
      </c>
      <c r="AH63" s="197"/>
      <c r="AI63" s="197">
        <f>AH63*5</f>
        <v>0</v>
      </c>
      <c r="AJ63" s="197">
        <v>1</v>
      </c>
      <c r="AK63" s="197">
        <f>AJ63*3</f>
        <v>3</v>
      </c>
      <c r="AL63" s="197"/>
      <c r="AM63" s="197">
        <f>AL63*1</f>
        <v>0</v>
      </c>
      <c r="AN63" s="197"/>
      <c r="AO63" s="197">
        <f>AN63*5</f>
        <v>0</v>
      </c>
      <c r="AP63" s="197"/>
      <c r="AQ63" s="197">
        <f>AP63*5</f>
        <v>0</v>
      </c>
      <c r="AR63" s="197"/>
      <c r="AS63" s="197">
        <f>AR63*1</f>
        <v>0</v>
      </c>
      <c r="AT63" s="197"/>
      <c r="AU63" s="133">
        <f>AT63*0.5</f>
        <v>0</v>
      </c>
      <c r="AV63" s="197"/>
      <c r="AW63" s="133">
        <f>AV63*1</f>
        <v>0</v>
      </c>
      <c r="AX63" s="136">
        <f>IF(AI63+AK63+AM63+AO63+AQ63+AS63+AU63+AW63&gt;10,10,AI63+AK63+AM63+AO63+AQ63+AS63+AU63+AW63)</f>
        <v>3</v>
      </c>
      <c r="AY63" s="200">
        <f>AG63+AX63</f>
        <v>15</v>
      </c>
      <c r="AZ63" s="201">
        <f>S63+AB63+AY63</f>
        <v>127</v>
      </c>
    </row>
    <row r="64" spans="1:52" ht="15.75">
      <c r="A64" s="191">
        <v>60</v>
      </c>
      <c r="B64" s="192" t="s">
        <v>447</v>
      </c>
      <c r="C64" s="193">
        <v>21974</v>
      </c>
      <c r="D64" s="194" t="s">
        <v>179</v>
      </c>
      <c r="E64" s="195" t="s">
        <v>28</v>
      </c>
      <c r="F64" s="192" t="s">
        <v>86</v>
      </c>
      <c r="G64" s="196">
        <v>11</v>
      </c>
      <c r="H64" s="197">
        <f>G64*6</f>
        <v>66</v>
      </c>
      <c r="I64" s="197"/>
      <c r="J64" s="197">
        <f>I64*6</f>
        <v>0</v>
      </c>
      <c r="K64" s="197">
        <v>14</v>
      </c>
      <c r="L64" s="197">
        <f>IF(K64&gt;4,K64*2+4,K64*3)</f>
        <v>32</v>
      </c>
      <c r="M64" s="198"/>
      <c r="N64" s="197">
        <f>IF(M64&gt;4,M64*2+4,M64*3)</f>
        <v>0</v>
      </c>
      <c r="O64" s="198">
        <v>5</v>
      </c>
      <c r="P64" s="198">
        <f>O64*2</f>
        <v>10</v>
      </c>
      <c r="Q64" s="198">
        <v>2</v>
      </c>
      <c r="R64" s="198">
        <f>Q64*3</f>
        <v>6</v>
      </c>
      <c r="S64" s="199">
        <f>H64+J64+L64+N64+P64+R64</f>
        <v>114</v>
      </c>
      <c r="T64" s="191"/>
      <c r="U64" s="197">
        <f>IF(T64=0,0,6)</f>
        <v>0</v>
      </c>
      <c r="V64" s="197"/>
      <c r="W64" s="197">
        <f>V64*4</f>
        <v>0</v>
      </c>
      <c r="X64" s="197"/>
      <c r="Y64" s="197">
        <f>X64*3</f>
        <v>0</v>
      </c>
      <c r="Z64" s="197"/>
      <c r="AA64" s="197">
        <f>IF(Z64=0,0,6)</f>
        <v>0</v>
      </c>
      <c r="AB64" s="199">
        <f>U64+W64+Y64+AA64</f>
        <v>0</v>
      </c>
      <c r="AC64" s="191"/>
      <c r="AD64" s="197"/>
      <c r="AE64" s="199"/>
      <c r="AF64" s="191">
        <v>1</v>
      </c>
      <c r="AG64" s="197">
        <f>AF64*12</f>
        <v>12</v>
      </c>
      <c r="AH64" s="197"/>
      <c r="AI64" s="197">
        <f>AH64*5</f>
        <v>0</v>
      </c>
      <c r="AJ64" s="197"/>
      <c r="AK64" s="197">
        <f>AJ64*3</f>
        <v>0</v>
      </c>
      <c r="AL64" s="197"/>
      <c r="AM64" s="197">
        <f>AL64*1</f>
        <v>0</v>
      </c>
      <c r="AN64" s="197"/>
      <c r="AO64" s="197">
        <f>AN64*5</f>
        <v>0</v>
      </c>
      <c r="AP64" s="197"/>
      <c r="AQ64" s="197">
        <f>AP64*5</f>
        <v>0</v>
      </c>
      <c r="AR64" s="197">
        <v>1</v>
      </c>
      <c r="AS64" s="197">
        <f>AR64*1</f>
        <v>1</v>
      </c>
      <c r="AT64" s="197"/>
      <c r="AU64" s="133">
        <f>AT64*0.5</f>
        <v>0</v>
      </c>
      <c r="AV64" s="197"/>
      <c r="AW64" s="133">
        <f>AV64*1</f>
        <v>0</v>
      </c>
      <c r="AX64" s="136">
        <f>IF(AI64+AK64+AM64+AO64+AQ64+AS64+AU64+AW64&gt;10,10,AI64+AK64+AM64+AO64+AQ64+AS64+AU64+AW64)</f>
        <v>1</v>
      </c>
      <c r="AY64" s="200">
        <f>AG64+AX64</f>
        <v>13</v>
      </c>
      <c r="AZ64" s="201">
        <f>S64+AB64+AY64</f>
        <v>127</v>
      </c>
    </row>
    <row r="65" spans="1:52" ht="15.75">
      <c r="A65" s="191">
        <v>61</v>
      </c>
      <c r="B65" s="192" t="s">
        <v>425</v>
      </c>
      <c r="C65" s="193">
        <v>23668</v>
      </c>
      <c r="D65" s="194" t="s">
        <v>86</v>
      </c>
      <c r="E65" s="195" t="s">
        <v>28</v>
      </c>
      <c r="F65" s="192" t="s">
        <v>86</v>
      </c>
      <c r="G65" s="196">
        <v>11</v>
      </c>
      <c r="H65" s="197">
        <f>G65*6</f>
        <v>66</v>
      </c>
      <c r="I65" s="197"/>
      <c r="J65" s="197">
        <f>I65*6</f>
        <v>0</v>
      </c>
      <c r="K65" s="197">
        <v>13</v>
      </c>
      <c r="L65" s="197">
        <f>IF(K65&gt;4,K65*2+4,K65*3)</f>
        <v>30</v>
      </c>
      <c r="M65" s="198"/>
      <c r="N65" s="197">
        <f>IF(M65&gt;4,M65*2+4,M65*3)</f>
        <v>0</v>
      </c>
      <c r="O65" s="198">
        <v>5</v>
      </c>
      <c r="P65" s="198">
        <f>O65*2</f>
        <v>10</v>
      </c>
      <c r="Q65" s="198">
        <v>2</v>
      </c>
      <c r="R65" s="198">
        <f>Q65*3</f>
        <v>6</v>
      </c>
      <c r="S65" s="199">
        <f>H65+J65+L65+N65+P65+R65</f>
        <v>112</v>
      </c>
      <c r="T65" s="191"/>
      <c r="U65" s="197">
        <f>IF(T65=0,0,6)</f>
        <v>0</v>
      </c>
      <c r="V65" s="197"/>
      <c r="W65" s="197">
        <f>V65*4</f>
        <v>0</v>
      </c>
      <c r="X65" s="197">
        <v>1</v>
      </c>
      <c r="Y65" s="197">
        <f>X65*3</f>
        <v>3</v>
      </c>
      <c r="Z65" s="197"/>
      <c r="AA65" s="197">
        <f>IF(Z65=0,0,6)</f>
        <v>0</v>
      </c>
      <c r="AB65" s="199">
        <f>U65+W65+Y65+AA65</f>
        <v>3</v>
      </c>
      <c r="AC65" s="191"/>
      <c r="AD65" s="197"/>
      <c r="AE65" s="199"/>
      <c r="AF65" s="191">
        <v>1</v>
      </c>
      <c r="AG65" s="197">
        <f>AF65*12</f>
        <v>12</v>
      </c>
      <c r="AH65" s="197"/>
      <c r="AI65" s="197">
        <f>AH65*5</f>
        <v>0</v>
      </c>
      <c r="AJ65" s="197"/>
      <c r="AK65" s="197">
        <f>AJ65*3</f>
        <v>0</v>
      </c>
      <c r="AL65" s="197"/>
      <c r="AM65" s="197">
        <f>AL65*1</f>
        <v>0</v>
      </c>
      <c r="AN65" s="197"/>
      <c r="AO65" s="197">
        <f>AN65*5</f>
        <v>0</v>
      </c>
      <c r="AP65" s="197"/>
      <c r="AQ65" s="197">
        <f>AP65*5</f>
        <v>0</v>
      </c>
      <c r="AR65" s="197"/>
      <c r="AS65" s="197">
        <f>AR65*1</f>
        <v>0</v>
      </c>
      <c r="AT65" s="197"/>
      <c r="AU65" s="133">
        <f>AT65*0.5</f>
        <v>0</v>
      </c>
      <c r="AV65" s="197"/>
      <c r="AW65" s="133">
        <f>AV65*1</f>
        <v>0</v>
      </c>
      <c r="AX65" s="136">
        <f>IF(AI65+AK65+AM65+AO65+AQ65+AS65+AU65+AW65&gt;10,10,AI65+AK65+AM65+AO65+AQ65+AS65+AU65+AW65)</f>
        <v>0</v>
      </c>
      <c r="AY65" s="200">
        <f>AG65+AX65</f>
        <v>12</v>
      </c>
      <c r="AZ65" s="201">
        <f>S65+AB65+AY65</f>
        <v>127</v>
      </c>
    </row>
    <row r="66" spans="1:52" ht="15.75">
      <c r="A66" s="191">
        <v>62</v>
      </c>
      <c r="B66" s="192" t="s">
        <v>397</v>
      </c>
      <c r="C66" s="193">
        <v>21005</v>
      </c>
      <c r="D66" s="194" t="s">
        <v>86</v>
      </c>
      <c r="E66" s="195" t="s">
        <v>28</v>
      </c>
      <c r="F66" s="192" t="s">
        <v>86</v>
      </c>
      <c r="G66" s="196">
        <v>11</v>
      </c>
      <c r="H66" s="197">
        <f>G66*6</f>
        <v>66</v>
      </c>
      <c r="I66" s="197"/>
      <c r="J66" s="197">
        <f>I66*6</f>
        <v>0</v>
      </c>
      <c r="K66" s="197">
        <v>14</v>
      </c>
      <c r="L66" s="197">
        <f>IF(K66&gt;4,K66*2+4,K66*3)</f>
        <v>32</v>
      </c>
      <c r="M66" s="198"/>
      <c r="N66" s="197">
        <f>IF(M66&gt;4,M66*2+4,M66*3)</f>
        <v>0</v>
      </c>
      <c r="O66" s="198">
        <v>3</v>
      </c>
      <c r="P66" s="198">
        <f>O66*2</f>
        <v>6</v>
      </c>
      <c r="Q66" s="198">
        <v>2</v>
      </c>
      <c r="R66" s="198">
        <f>Q66*3</f>
        <v>6</v>
      </c>
      <c r="S66" s="199">
        <f>H66+J66+L66+N66+P66+R66</f>
        <v>110</v>
      </c>
      <c r="T66" s="191"/>
      <c r="U66" s="197">
        <f>IF(T66=0,0,6)</f>
        <v>0</v>
      </c>
      <c r="V66" s="197"/>
      <c r="W66" s="197">
        <f>V66*4</f>
        <v>0</v>
      </c>
      <c r="X66" s="197"/>
      <c r="Y66" s="197">
        <f>X66*3</f>
        <v>0</v>
      </c>
      <c r="Z66" s="197"/>
      <c r="AA66" s="197">
        <f>IF(Z66=0,0,6)</f>
        <v>0</v>
      </c>
      <c r="AB66" s="199">
        <f>U66+W66+Y66+AA66</f>
        <v>0</v>
      </c>
      <c r="AC66" s="191" t="s">
        <v>120</v>
      </c>
      <c r="AD66" s="197"/>
      <c r="AE66" s="199"/>
      <c r="AF66" s="191">
        <v>1</v>
      </c>
      <c r="AG66" s="197">
        <f>AF66*12</f>
        <v>12</v>
      </c>
      <c r="AH66" s="197"/>
      <c r="AI66" s="197">
        <f>AH66*5</f>
        <v>0</v>
      </c>
      <c r="AJ66" s="197">
        <v>1</v>
      </c>
      <c r="AK66" s="197">
        <f>AJ66*3</f>
        <v>3</v>
      </c>
      <c r="AL66" s="197">
        <v>1</v>
      </c>
      <c r="AM66" s="197">
        <f>AL66*1</f>
        <v>1</v>
      </c>
      <c r="AN66" s="197"/>
      <c r="AO66" s="197">
        <f>AN66*5</f>
        <v>0</v>
      </c>
      <c r="AP66" s="197"/>
      <c r="AQ66" s="197">
        <f>AP66*5</f>
        <v>0</v>
      </c>
      <c r="AR66" s="197"/>
      <c r="AS66" s="197">
        <f>AR66*1</f>
        <v>0</v>
      </c>
      <c r="AT66" s="197"/>
      <c r="AU66" s="133">
        <f>AT66*0.5</f>
        <v>0</v>
      </c>
      <c r="AV66" s="197"/>
      <c r="AW66" s="133">
        <f>AV66*1</f>
        <v>0</v>
      </c>
      <c r="AX66" s="136">
        <f>IF(AI66+AK66+AM66+AO66+AQ66+AS66+AU66+AW66&gt;10,10,AI66+AK66+AM66+AO66+AQ66+AS66+AU66+AW66)</f>
        <v>4</v>
      </c>
      <c r="AY66" s="200">
        <f>AG66+AX66</f>
        <v>16</v>
      </c>
      <c r="AZ66" s="201">
        <f>S66+AB66+AY66</f>
        <v>126</v>
      </c>
    </row>
    <row r="67" spans="1:52" ht="15.75">
      <c r="A67" s="191">
        <v>63</v>
      </c>
      <c r="B67" s="192" t="s">
        <v>388</v>
      </c>
      <c r="C67" s="193">
        <v>22269</v>
      </c>
      <c r="D67" s="194" t="s">
        <v>86</v>
      </c>
      <c r="E67" s="195" t="s">
        <v>28</v>
      </c>
      <c r="F67" s="192" t="s">
        <v>86</v>
      </c>
      <c r="G67" s="196">
        <v>9</v>
      </c>
      <c r="H67" s="197">
        <f>G67*6</f>
        <v>54</v>
      </c>
      <c r="I67" s="197"/>
      <c r="J67" s="197">
        <f>I67*6</f>
        <v>0</v>
      </c>
      <c r="K67" s="197">
        <v>20</v>
      </c>
      <c r="L67" s="197">
        <f>IF(K67&gt;4,K67*2+4,K67*3)</f>
        <v>44</v>
      </c>
      <c r="M67" s="198"/>
      <c r="N67" s="197">
        <f>IF(M67&gt;4,M67*2+4,M67*3)</f>
        <v>0</v>
      </c>
      <c r="O67" s="198">
        <v>5</v>
      </c>
      <c r="P67" s="198">
        <f>O67*2</f>
        <v>10</v>
      </c>
      <c r="Q67" s="198">
        <v>2</v>
      </c>
      <c r="R67" s="198">
        <f>Q67*3</f>
        <v>6</v>
      </c>
      <c r="S67" s="199">
        <f>H67+J67+L67+N67+P67+R67</f>
        <v>114</v>
      </c>
      <c r="T67" s="191"/>
      <c r="U67" s="197">
        <f>IF(T67=0,0,6)</f>
        <v>0</v>
      </c>
      <c r="V67" s="197"/>
      <c r="W67" s="197">
        <f>V67*4</f>
        <v>0</v>
      </c>
      <c r="X67" s="197"/>
      <c r="Y67" s="197">
        <f>X67*3</f>
        <v>0</v>
      </c>
      <c r="Z67" s="197"/>
      <c r="AA67" s="197">
        <f>IF(Z67=0,0,6)</f>
        <v>0</v>
      </c>
      <c r="AB67" s="199">
        <f>U67+W67+Y67+AA67</f>
        <v>0</v>
      </c>
      <c r="AC67" s="191"/>
      <c r="AD67" s="197"/>
      <c r="AE67" s="199" t="s">
        <v>120</v>
      </c>
      <c r="AF67" s="191">
        <v>1</v>
      </c>
      <c r="AG67" s="197">
        <f>AF67*12</f>
        <v>12</v>
      </c>
      <c r="AH67" s="197"/>
      <c r="AI67" s="197">
        <f>AH67*5</f>
        <v>0</v>
      </c>
      <c r="AJ67" s="197"/>
      <c r="AK67" s="197">
        <f>AJ67*3</f>
        <v>0</v>
      </c>
      <c r="AL67" s="197"/>
      <c r="AM67" s="197">
        <f>AL67*1</f>
        <v>0</v>
      </c>
      <c r="AN67" s="197"/>
      <c r="AO67" s="197">
        <f>AN67*5</f>
        <v>0</v>
      </c>
      <c r="AP67" s="197"/>
      <c r="AQ67" s="197">
        <f>AP67*5</f>
        <v>0</v>
      </c>
      <c r="AR67" s="197"/>
      <c r="AS67" s="197">
        <f>AR67*1</f>
        <v>0</v>
      </c>
      <c r="AT67" s="133"/>
      <c r="AU67" s="133">
        <f>AT67*0.5</f>
        <v>0</v>
      </c>
      <c r="AV67" s="133"/>
      <c r="AW67" s="133">
        <f>AV67*1</f>
        <v>0</v>
      </c>
      <c r="AX67" s="136">
        <f>IF(AI67+AK67+AM67+AO67+AQ67+AS67+AU67+AW67&gt;10,10,AI67+AK67+AM67+AO67+AQ67+AS67+AU67+AW67)</f>
        <v>0</v>
      </c>
      <c r="AY67" s="200">
        <f>AG67+AX67</f>
        <v>12</v>
      </c>
      <c r="AZ67" s="201">
        <f>S67+AB67+AY67</f>
        <v>126</v>
      </c>
    </row>
    <row r="68" spans="1:52" ht="15.75">
      <c r="A68" s="191">
        <v>64</v>
      </c>
      <c r="B68" s="192" t="s">
        <v>413</v>
      </c>
      <c r="C68" s="193">
        <v>24672</v>
      </c>
      <c r="D68" s="194" t="s">
        <v>86</v>
      </c>
      <c r="E68" s="195" t="s">
        <v>28</v>
      </c>
      <c r="F68" s="192" t="s">
        <v>86</v>
      </c>
      <c r="G68" s="196">
        <v>9</v>
      </c>
      <c r="H68" s="197">
        <f>G68*6</f>
        <v>54</v>
      </c>
      <c r="I68" s="197"/>
      <c r="J68" s="197">
        <f>I68*6</f>
        <v>0</v>
      </c>
      <c r="K68" s="197">
        <v>17</v>
      </c>
      <c r="L68" s="197">
        <f>IF(K68&gt;4,K68*2+4,K68*3)</f>
        <v>38</v>
      </c>
      <c r="M68" s="198"/>
      <c r="N68" s="197">
        <f>IF(M68&gt;4,M68*2+4,M68*3)</f>
        <v>0</v>
      </c>
      <c r="O68" s="198">
        <v>5</v>
      </c>
      <c r="P68" s="198">
        <f>O68*2</f>
        <v>10</v>
      </c>
      <c r="Q68" s="198">
        <v>2</v>
      </c>
      <c r="R68" s="198">
        <f>Q68*3</f>
        <v>6</v>
      </c>
      <c r="S68" s="199">
        <f>H68+J68+L68+N68+P68+R68</f>
        <v>108</v>
      </c>
      <c r="T68" s="191"/>
      <c r="U68" s="197">
        <f>IF(T68=0,0,6)</f>
        <v>0</v>
      </c>
      <c r="V68" s="197"/>
      <c r="W68" s="197">
        <f>V68*4</f>
        <v>0</v>
      </c>
      <c r="X68" s="197"/>
      <c r="Y68" s="197">
        <f>X68*3</f>
        <v>0</v>
      </c>
      <c r="Z68" s="197"/>
      <c r="AA68" s="197">
        <f>IF(Z68=0,0,6)</f>
        <v>0</v>
      </c>
      <c r="AB68" s="199">
        <f>U68+W68+Y68+AA68</f>
        <v>0</v>
      </c>
      <c r="AC68" s="191"/>
      <c r="AD68" s="197"/>
      <c r="AE68" s="199"/>
      <c r="AF68" s="191">
        <v>1</v>
      </c>
      <c r="AG68" s="197">
        <f>AF68*12</f>
        <v>12</v>
      </c>
      <c r="AH68" s="197"/>
      <c r="AI68" s="197">
        <f>AH68*5</f>
        <v>0</v>
      </c>
      <c r="AJ68" s="197">
        <v>1</v>
      </c>
      <c r="AK68" s="197">
        <f>AJ68*3</f>
        <v>3</v>
      </c>
      <c r="AL68" s="197">
        <v>1</v>
      </c>
      <c r="AM68" s="197">
        <f>AL68*1</f>
        <v>1</v>
      </c>
      <c r="AN68" s="197"/>
      <c r="AO68" s="197">
        <f>AN68*5</f>
        <v>0</v>
      </c>
      <c r="AP68" s="197"/>
      <c r="AQ68" s="197">
        <f>AP68*5</f>
        <v>0</v>
      </c>
      <c r="AR68" s="197">
        <v>1</v>
      </c>
      <c r="AS68" s="197">
        <f>AR68*1</f>
        <v>1</v>
      </c>
      <c r="AT68" s="197"/>
      <c r="AU68" s="133">
        <f>AT68*0.5</f>
        <v>0</v>
      </c>
      <c r="AV68" s="197"/>
      <c r="AW68" s="133">
        <f>AV68*1</f>
        <v>0</v>
      </c>
      <c r="AX68" s="136">
        <f>IF(AI68+AK68+AM68+AO68+AQ68+AS68+AU68+AW68&gt;10,10,AI68+AK68+AM68+AO68+AQ68+AS68+AU68+AW68)</f>
        <v>5</v>
      </c>
      <c r="AY68" s="200">
        <f>AG68+AX68</f>
        <v>17</v>
      </c>
      <c r="AZ68" s="201">
        <f>S68+AB68+AY68</f>
        <v>125</v>
      </c>
    </row>
    <row r="69" spans="1:52" ht="15.75">
      <c r="A69" s="191">
        <v>65</v>
      </c>
      <c r="B69" s="192" t="s">
        <v>394</v>
      </c>
      <c r="C69" s="193">
        <v>24508</v>
      </c>
      <c r="D69" s="194" t="s">
        <v>86</v>
      </c>
      <c r="E69" s="195" t="s">
        <v>28</v>
      </c>
      <c r="F69" s="192" t="s">
        <v>86</v>
      </c>
      <c r="G69" s="196">
        <v>9</v>
      </c>
      <c r="H69" s="197">
        <f>G69*6</f>
        <v>54</v>
      </c>
      <c r="I69" s="197"/>
      <c r="J69" s="197">
        <f>I69*6</f>
        <v>0</v>
      </c>
      <c r="K69" s="197">
        <v>13</v>
      </c>
      <c r="L69" s="197">
        <f>IF(K69&gt;4,K69*2+4,K69*3)</f>
        <v>30</v>
      </c>
      <c r="M69" s="198"/>
      <c r="N69" s="197">
        <f>IF(M69&gt;4,M69*2+4,M69*3)</f>
        <v>0</v>
      </c>
      <c r="O69" s="198">
        <v>5</v>
      </c>
      <c r="P69" s="198">
        <f>O69*2</f>
        <v>10</v>
      </c>
      <c r="Q69" s="198">
        <v>2</v>
      </c>
      <c r="R69" s="198">
        <f>Q69*3</f>
        <v>6</v>
      </c>
      <c r="S69" s="199">
        <f>H69+J69+L69+N69+P69+R69</f>
        <v>100</v>
      </c>
      <c r="T69" s="191"/>
      <c r="U69" s="197">
        <f>IF(T69=0,0,6)</f>
        <v>0</v>
      </c>
      <c r="V69" s="197"/>
      <c r="W69" s="197">
        <f>V69*4</f>
        <v>0</v>
      </c>
      <c r="X69" s="197"/>
      <c r="Y69" s="197">
        <f>X69*3</f>
        <v>0</v>
      </c>
      <c r="Z69" s="197"/>
      <c r="AA69" s="197">
        <f>IF(Z69=0,0,6)</f>
        <v>0</v>
      </c>
      <c r="AB69" s="199">
        <f>U69+W69+Y69+AA69</f>
        <v>0</v>
      </c>
      <c r="AC69" s="191"/>
      <c r="AD69" s="197"/>
      <c r="AE69" s="199"/>
      <c r="AF69" s="191">
        <v>1</v>
      </c>
      <c r="AG69" s="197">
        <f>AF69*12</f>
        <v>12</v>
      </c>
      <c r="AH69" s="197">
        <v>1</v>
      </c>
      <c r="AI69" s="197">
        <f>AH69*5</f>
        <v>5</v>
      </c>
      <c r="AJ69" s="197">
        <v>1</v>
      </c>
      <c r="AK69" s="197">
        <f>AJ69*3</f>
        <v>3</v>
      </c>
      <c r="AL69" s="197"/>
      <c r="AM69" s="197">
        <f>AL69*1</f>
        <v>0</v>
      </c>
      <c r="AN69" s="197">
        <v>1</v>
      </c>
      <c r="AO69" s="197">
        <f>AN69*5</f>
        <v>5</v>
      </c>
      <c r="AP69" s="197"/>
      <c r="AQ69" s="197">
        <f>AP69*5</f>
        <v>0</v>
      </c>
      <c r="AR69" s="197">
        <v>1</v>
      </c>
      <c r="AS69" s="197">
        <f>AR69*1</f>
        <v>1</v>
      </c>
      <c r="AT69" s="197"/>
      <c r="AU69" s="133">
        <f>AT69*0.5</f>
        <v>0</v>
      </c>
      <c r="AV69" s="197"/>
      <c r="AW69" s="133">
        <f>AV69*1</f>
        <v>0</v>
      </c>
      <c r="AX69" s="136">
        <f>IF(AI69+AK69+AM69+AO69+AQ69+AS69+AU69+AW69&gt;10,10,AI69+AK69+AM69+AO69+AQ69+AS69+AU69+AW69)</f>
        <v>10</v>
      </c>
      <c r="AY69" s="200">
        <f>AG69+AX69</f>
        <v>22</v>
      </c>
      <c r="AZ69" s="201">
        <f>S69+AB69+AY69</f>
        <v>122</v>
      </c>
    </row>
    <row r="70" spans="1:52" ht="15.75">
      <c r="A70" s="191">
        <v>66</v>
      </c>
      <c r="B70" s="192" t="s">
        <v>449</v>
      </c>
      <c r="C70" s="193">
        <v>25438</v>
      </c>
      <c r="D70" s="194" t="s">
        <v>86</v>
      </c>
      <c r="E70" s="195" t="s">
        <v>28</v>
      </c>
      <c r="F70" s="192" t="s">
        <v>86</v>
      </c>
      <c r="G70" s="196">
        <v>9</v>
      </c>
      <c r="H70" s="197">
        <f>G70*6</f>
        <v>54</v>
      </c>
      <c r="I70" s="197"/>
      <c r="J70" s="197">
        <f>I70*6</f>
        <v>0</v>
      </c>
      <c r="K70" s="197">
        <v>18</v>
      </c>
      <c r="L70" s="197">
        <f>IF(K70&gt;4,K70*2+4,K70*3)</f>
        <v>40</v>
      </c>
      <c r="M70" s="198"/>
      <c r="N70" s="197">
        <f>IF(M70&gt;4,M70*2+4,M70*3)</f>
        <v>0</v>
      </c>
      <c r="O70" s="198">
        <v>5</v>
      </c>
      <c r="P70" s="198">
        <f>O70*2</f>
        <v>10</v>
      </c>
      <c r="Q70" s="198">
        <v>2</v>
      </c>
      <c r="R70" s="198">
        <f>Q70*3</f>
        <v>6</v>
      </c>
      <c r="S70" s="199">
        <f>H70+J70+L70+N70+P70+R70</f>
        <v>110</v>
      </c>
      <c r="T70" s="191"/>
      <c r="U70" s="197">
        <f>IF(T70=0,0,6)</f>
        <v>0</v>
      </c>
      <c r="V70" s="197"/>
      <c r="W70" s="197">
        <f>V70*4</f>
        <v>0</v>
      </c>
      <c r="X70" s="197"/>
      <c r="Y70" s="197">
        <f>X70*3</f>
        <v>0</v>
      </c>
      <c r="Z70" s="197"/>
      <c r="AA70" s="197">
        <f>IF(Z70=0,0,6)</f>
        <v>0</v>
      </c>
      <c r="AB70" s="199">
        <f>U70+W70+Y70+AA70</f>
        <v>0</v>
      </c>
      <c r="AC70" s="191"/>
      <c r="AD70" s="197"/>
      <c r="AE70" s="199"/>
      <c r="AF70" s="191">
        <v>1</v>
      </c>
      <c r="AG70" s="197">
        <f>AF70*12</f>
        <v>12</v>
      </c>
      <c r="AH70" s="197"/>
      <c r="AI70" s="197">
        <f>AH70*5</f>
        <v>0</v>
      </c>
      <c r="AJ70" s="197"/>
      <c r="AK70" s="197">
        <f>AJ70*3</f>
        <v>0</v>
      </c>
      <c r="AL70" s="197"/>
      <c r="AM70" s="197">
        <f>AL70*1</f>
        <v>0</v>
      </c>
      <c r="AN70" s="197"/>
      <c r="AO70" s="197">
        <f>AN70*5</f>
        <v>0</v>
      </c>
      <c r="AP70" s="197"/>
      <c r="AQ70" s="197">
        <f>AP70*5</f>
        <v>0</v>
      </c>
      <c r="AR70" s="197"/>
      <c r="AS70" s="197">
        <f>AR70*1</f>
        <v>0</v>
      </c>
      <c r="AT70" s="197"/>
      <c r="AU70" s="133">
        <f>AT70*0.5</f>
        <v>0</v>
      </c>
      <c r="AV70" s="197"/>
      <c r="AW70" s="133">
        <f>AV70*1</f>
        <v>0</v>
      </c>
      <c r="AX70" s="136">
        <f>IF(AI70+AK70+AM70+AO70+AQ70+AS70+AU70+AW70&gt;10,10,AI70+AK70+AM70+AO70+AQ70+AS70+AU70+AW70)</f>
        <v>0</v>
      </c>
      <c r="AY70" s="200">
        <f>AG70+AX70</f>
        <v>12</v>
      </c>
      <c r="AZ70" s="201">
        <f>S70+AB70+AY70</f>
        <v>122</v>
      </c>
    </row>
    <row r="71" spans="1:52" ht="15.75">
      <c r="A71" s="191">
        <v>67</v>
      </c>
      <c r="B71" s="192" t="s">
        <v>450</v>
      </c>
      <c r="C71" s="193">
        <v>23791</v>
      </c>
      <c r="D71" s="194" t="s">
        <v>86</v>
      </c>
      <c r="E71" s="195" t="s">
        <v>28</v>
      </c>
      <c r="F71" s="192" t="s">
        <v>86</v>
      </c>
      <c r="G71" s="196">
        <v>9</v>
      </c>
      <c r="H71" s="197">
        <f>G71*6</f>
        <v>54</v>
      </c>
      <c r="I71" s="197"/>
      <c r="J71" s="197">
        <f>I71*6</f>
        <v>0</v>
      </c>
      <c r="K71" s="197">
        <v>16</v>
      </c>
      <c r="L71" s="197">
        <f>IF(K71&gt;4,K71*2+4,K71*3)</f>
        <v>36</v>
      </c>
      <c r="M71" s="198"/>
      <c r="N71" s="197">
        <f>IF(M71&gt;4,M71*2+4,M71*3)</f>
        <v>0</v>
      </c>
      <c r="O71" s="198">
        <v>5</v>
      </c>
      <c r="P71" s="198">
        <f>O71*2</f>
        <v>10</v>
      </c>
      <c r="Q71" s="198">
        <v>2</v>
      </c>
      <c r="R71" s="198">
        <f>Q71*3</f>
        <v>6</v>
      </c>
      <c r="S71" s="199">
        <f>H71+J71+L71+N71+P71+R71</f>
        <v>106</v>
      </c>
      <c r="T71" s="191"/>
      <c r="U71" s="197">
        <f>IF(T71=0,0,6)</f>
        <v>0</v>
      </c>
      <c r="V71" s="197"/>
      <c r="W71" s="197">
        <f>V71*4</f>
        <v>0</v>
      </c>
      <c r="X71" s="197"/>
      <c r="Y71" s="197">
        <f>X71*3</f>
        <v>0</v>
      </c>
      <c r="Z71" s="197"/>
      <c r="AA71" s="197">
        <f>IF(Z71=0,0,6)</f>
        <v>0</v>
      </c>
      <c r="AB71" s="199">
        <f>U71+W71+Y71+AA71</f>
        <v>0</v>
      </c>
      <c r="AC71" s="191" t="s">
        <v>120</v>
      </c>
      <c r="AD71" s="197"/>
      <c r="AE71" s="199"/>
      <c r="AF71" s="191">
        <v>1</v>
      </c>
      <c r="AG71" s="197">
        <f>AF71*12</f>
        <v>12</v>
      </c>
      <c r="AH71" s="197"/>
      <c r="AI71" s="197">
        <f>AH71*5</f>
        <v>0</v>
      </c>
      <c r="AJ71" s="197"/>
      <c r="AK71" s="197">
        <f>AJ71*3</f>
        <v>0</v>
      </c>
      <c r="AL71" s="197"/>
      <c r="AM71" s="197">
        <f>AL71*1</f>
        <v>0</v>
      </c>
      <c r="AN71" s="197"/>
      <c r="AO71" s="197">
        <f>AN71*5</f>
        <v>0</v>
      </c>
      <c r="AP71" s="197"/>
      <c r="AQ71" s="197">
        <f>AP71*5</f>
        <v>0</v>
      </c>
      <c r="AR71" s="197"/>
      <c r="AS71" s="197">
        <f>AR71*1</f>
        <v>0</v>
      </c>
      <c r="AT71" s="197"/>
      <c r="AU71" s="133">
        <f>AT71*0.5</f>
        <v>0</v>
      </c>
      <c r="AV71" s="197"/>
      <c r="AW71" s="133">
        <f>AV71*1</f>
        <v>0</v>
      </c>
      <c r="AX71" s="136">
        <f>IF(AI71+AK71+AM71+AO71+AQ71+AS71+AU71+AW71&gt;10,10,AI71+AK71+AM71+AO71+AQ71+AS71+AU71+AW71)</f>
        <v>0</v>
      </c>
      <c r="AY71" s="200">
        <f>AG71+AX71</f>
        <v>12</v>
      </c>
      <c r="AZ71" s="201">
        <f>S71+AB71+AY71</f>
        <v>118</v>
      </c>
    </row>
    <row r="72" spans="1:52" ht="15.75">
      <c r="A72" s="191">
        <v>68</v>
      </c>
      <c r="B72" s="192" t="s">
        <v>444</v>
      </c>
      <c r="C72" s="193">
        <v>25019</v>
      </c>
      <c r="D72" s="194" t="s">
        <v>86</v>
      </c>
      <c r="E72" s="195" t="s">
        <v>28</v>
      </c>
      <c r="F72" s="192" t="s">
        <v>86</v>
      </c>
      <c r="G72" s="196">
        <v>9</v>
      </c>
      <c r="H72" s="197">
        <f>G72*6</f>
        <v>54</v>
      </c>
      <c r="I72" s="197"/>
      <c r="J72" s="197">
        <f>I72*6</f>
        <v>0</v>
      </c>
      <c r="K72" s="197">
        <v>14</v>
      </c>
      <c r="L72" s="197">
        <f>IF(K72&gt;4,K72*2+4,K72*3)</f>
        <v>32</v>
      </c>
      <c r="M72" s="198"/>
      <c r="N72" s="197">
        <f>IF(M72&gt;4,M72*2+4,M72*3)</f>
        <v>0</v>
      </c>
      <c r="O72" s="198">
        <v>5</v>
      </c>
      <c r="P72" s="198">
        <f>O72*2</f>
        <v>10</v>
      </c>
      <c r="Q72" s="198">
        <v>2</v>
      </c>
      <c r="R72" s="198">
        <f>Q72*3</f>
        <v>6</v>
      </c>
      <c r="S72" s="199">
        <f>H72+J72+L72+N72+P72+R72</f>
        <v>102</v>
      </c>
      <c r="T72" s="191"/>
      <c r="U72" s="197">
        <f>IF(T72=0,0,6)</f>
        <v>0</v>
      </c>
      <c r="V72" s="197"/>
      <c r="W72" s="197">
        <f>V72*4</f>
        <v>0</v>
      </c>
      <c r="X72" s="197"/>
      <c r="Y72" s="197">
        <f>X72*3</f>
        <v>0</v>
      </c>
      <c r="Z72" s="197"/>
      <c r="AA72" s="197">
        <f>IF(Z72=0,0,6)</f>
        <v>0</v>
      </c>
      <c r="AB72" s="199">
        <f>U72+W72+Y72+AA72</f>
        <v>0</v>
      </c>
      <c r="AC72" s="191"/>
      <c r="AD72" s="197"/>
      <c r="AE72" s="199" t="s">
        <v>120</v>
      </c>
      <c r="AF72" s="191">
        <v>1</v>
      </c>
      <c r="AG72" s="197">
        <f>AF72*12</f>
        <v>12</v>
      </c>
      <c r="AH72" s="197"/>
      <c r="AI72" s="197">
        <f>AH72*5</f>
        <v>0</v>
      </c>
      <c r="AJ72" s="197"/>
      <c r="AK72" s="197">
        <f>AJ72*3</f>
        <v>0</v>
      </c>
      <c r="AL72" s="197"/>
      <c r="AM72" s="197">
        <f>AL72*1</f>
        <v>0</v>
      </c>
      <c r="AN72" s="197"/>
      <c r="AO72" s="197">
        <f>AN72*5</f>
        <v>0</v>
      </c>
      <c r="AP72" s="197"/>
      <c r="AQ72" s="197">
        <f>AP72*5</f>
        <v>0</v>
      </c>
      <c r="AR72" s="197">
        <v>1</v>
      </c>
      <c r="AS72" s="197">
        <f>AR72*1</f>
        <v>1</v>
      </c>
      <c r="AT72" s="197">
        <v>1</v>
      </c>
      <c r="AU72" s="133">
        <f>AT72*0.5</f>
        <v>0.5</v>
      </c>
      <c r="AV72" s="197"/>
      <c r="AW72" s="133">
        <f>AV72*1</f>
        <v>0</v>
      </c>
      <c r="AX72" s="136">
        <f>IF(AI72+AK72+AM72+AO72+AQ72+AS72+AU72+AW72&gt;10,10,AI72+AK72+AM72+AO72+AQ72+AS72+AU72+AW72)</f>
        <v>1.5</v>
      </c>
      <c r="AY72" s="200">
        <f>AG72+AX72</f>
        <v>13.5</v>
      </c>
      <c r="AZ72" s="201">
        <f>S72+AB72+AY72</f>
        <v>115.5</v>
      </c>
    </row>
    <row r="73" spans="1:52" ht="15.75">
      <c r="A73" s="191">
        <v>69</v>
      </c>
      <c r="B73" s="192" t="s">
        <v>451</v>
      </c>
      <c r="C73" s="193">
        <v>23805</v>
      </c>
      <c r="D73" s="192" t="s">
        <v>86</v>
      </c>
      <c r="E73" s="192" t="s">
        <v>28</v>
      </c>
      <c r="F73" s="192" t="s">
        <v>86</v>
      </c>
      <c r="G73" s="196">
        <v>9</v>
      </c>
      <c r="H73" s="197">
        <f>G73*6</f>
        <v>54</v>
      </c>
      <c r="I73" s="197"/>
      <c r="J73" s="197">
        <f>I73*6</f>
        <v>0</v>
      </c>
      <c r="K73" s="197">
        <v>13</v>
      </c>
      <c r="L73" s="197">
        <f>IF(K73&gt;4,K73*2+4,K73*3)</f>
        <v>30</v>
      </c>
      <c r="M73" s="197"/>
      <c r="N73" s="197">
        <f>IF(M73&gt;4,M73*2+4,M73*3)</f>
        <v>0</v>
      </c>
      <c r="O73" s="197"/>
      <c r="P73" s="198">
        <f>O73*2</f>
        <v>0</v>
      </c>
      <c r="Q73" s="197">
        <v>1</v>
      </c>
      <c r="R73" s="198">
        <f>Q73*3</f>
        <v>3</v>
      </c>
      <c r="S73" s="199">
        <f>H73+J73+L73+N73+P73+R73</f>
        <v>87</v>
      </c>
      <c r="T73" s="197"/>
      <c r="U73" s="197">
        <f>IF(T73=0,0,6)</f>
        <v>0</v>
      </c>
      <c r="V73" s="197"/>
      <c r="W73" s="197">
        <f>V73*4</f>
        <v>0</v>
      </c>
      <c r="X73" s="197"/>
      <c r="Y73" s="197">
        <f>X73*3</f>
        <v>0</v>
      </c>
      <c r="Z73" s="197"/>
      <c r="AA73" s="197">
        <f>IF(Z73=0,0,6)</f>
        <v>0</v>
      </c>
      <c r="AB73" s="197">
        <f>U73+W73+Y73+AA73</f>
        <v>0</v>
      </c>
      <c r="AC73" s="197"/>
      <c r="AD73" s="197"/>
      <c r="AE73" s="197"/>
      <c r="AF73" s="197">
        <v>1</v>
      </c>
      <c r="AG73" s="197">
        <f>AF73*12</f>
        <v>12</v>
      </c>
      <c r="AH73" s="197"/>
      <c r="AI73" s="197">
        <f>AH73*5</f>
        <v>0</v>
      </c>
      <c r="AJ73" s="197">
        <v>1</v>
      </c>
      <c r="AK73" s="197">
        <f>AJ73*3</f>
        <v>3</v>
      </c>
      <c r="AL73" s="197"/>
      <c r="AM73" s="197">
        <f>AL73*1</f>
        <v>0</v>
      </c>
      <c r="AN73" s="197"/>
      <c r="AO73" s="197">
        <f>AN73*5</f>
        <v>0</v>
      </c>
      <c r="AP73" s="197"/>
      <c r="AQ73" s="197">
        <f>AP73*5</f>
        <v>0</v>
      </c>
      <c r="AR73" s="197"/>
      <c r="AS73" s="197">
        <f>AR73*1</f>
        <v>0</v>
      </c>
      <c r="AT73" s="197"/>
      <c r="AU73" s="133">
        <f>AT73*0.5</f>
        <v>0</v>
      </c>
      <c r="AV73" s="197"/>
      <c r="AW73" s="133">
        <f>AV73*1</f>
        <v>0</v>
      </c>
      <c r="AX73" s="136">
        <f>IF(AI73+AK73+AM73+AO73+AQ73+AS73+AU73+AW73&gt;10,10,AI73+AK73+AM73+AO73+AQ73+AS73+AU73+AW73)</f>
        <v>3</v>
      </c>
      <c r="AY73" s="202">
        <f>AG73+AX73</f>
        <v>15</v>
      </c>
      <c r="AZ73" s="202">
        <f>S73+AB73+AY73</f>
        <v>102</v>
      </c>
    </row>
  </sheetData>
  <sheetProtection/>
  <mergeCells count="8">
    <mergeCell ref="C4:D4"/>
    <mergeCell ref="A1:AZ1"/>
    <mergeCell ref="A2:AZ2"/>
    <mergeCell ref="A3:D3"/>
    <mergeCell ref="G3:S3"/>
    <mergeCell ref="T3:AB3"/>
    <mergeCell ref="AC3:AE3"/>
    <mergeCell ref="AF3:AZ3"/>
  </mergeCells>
  <printOptions/>
  <pageMargins left="0" right="0" top="0.984251968503937" bottom="0.984251968503937" header="0.5118110236220472" footer="0.5118110236220472"/>
  <pageSetup horizontalDpi="600" verticalDpi="600" orientation="landscape" paperSize="8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9"/>
  <sheetViews>
    <sheetView zoomScale="85" zoomScaleNormal="85" zoomScalePageLayoutView="0" workbookViewId="0" topLeftCell="A7">
      <selection activeCell="B7" sqref="B1:B16384"/>
    </sheetView>
  </sheetViews>
  <sheetFormatPr defaultColWidth="9.140625" defaultRowHeight="15"/>
  <cols>
    <col min="1" max="1" width="3.7109375" style="1" customWidth="1"/>
    <col min="2" max="2" width="28.00390625" style="1" customWidth="1"/>
    <col min="3" max="3" width="9.00390625" style="7" bestFit="1" customWidth="1"/>
    <col min="4" max="4" width="3.57421875" style="1" bestFit="1" customWidth="1"/>
    <col min="5" max="5" width="3.57421875" style="4" bestFit="1" customWidth="1"/>
    <col min="6" max="6" width="3.28125" style="4" bestFit="1" customWidth="1"/>
    <col min="7" max="19" width="4.421875" style="6" customWidth="1"/>
    <col min="20" max="20" width="4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3.7109375" style="6" customWidth="1"/>
    <col min="27" max="27" width="4.140625" style="6" customWidth="1"/>
    <col min="28" max="28" width="5.00390625" style="6" customWidth="1"/>
    <col min="29" max="31" width="3.57421875" style="6" customWidth="1"/>
    <col min="32" max="41" width="5.00390625" style="6" customWidth="1"/>
    <col min="42" max="42" width="4.00390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6.8515625" style="6" customWidth="1"/>
    <col min="53" max="53" width="25.140625" style="1" customWidth="1"/>
    <col min="54" max="16384" width="9.140625" style="1" customWidth="1"/>
  </cols>
  <sheetData>
    <row r="1" spans="1:52" ht="39" customHeight="1">
      <c r="A1" s="261" t="s">
        <v>361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31.5" customHeight="1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281" t="s">
        <v>373</v>
      </c>
      <c r="B3" s="282"/>
      <c r="C3" s="282"/>
      <c r="D3" s="283"/>
      <c r="E3" s="14"/>
      <c r="F3" s="15"/>
      <c r="G3" s="328" t="s">
        <v>6</v>
      </c>
      <c r="H3" s="303"/>
      <c r="I3" s="303"/>
      <c r="J3" s="303"/>
      <c r="K3" s="303"/>
      <c r="L3" s="303"/>
      <c r="M3" s="329"/>
      <c r="N3" s="329"/>
      <c r="O3" s="329"/>
      <c r="P3" s="329"/>
      <c r="Q3" s="329"/>
      <c r="R3" s="329"/>
      <c r="S3" s="304"/>
      <c r="T3" s="302" t="s">
        <v>11</v>
      </c>
      <c r="U3" s="303"/>
      <c r="V3" s="303"/>
      <c r="W3" s="303"/>
      <c r="X3" s="303"/>
      <c r="Y3" s="303"/>
      <c r="Z3" s="303"/>
      <c r="AA3" s="303"/>
      <c r="AB3" s="304"/>
      <c r="AC3" s="330" t="s">
        <v>12</v>
      </c>
      <c r="AD3" s="331"/>
      <c r="AE3" s="332"/>
      <c r="AF3" s="330" t="s">
        <v>23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2"/>
      <c r="AZ3" s="284" t="s">
        <v>24</v>
      </c>
    </row>
    <row r="4" spans="1:52" ht="166.5" customHeight="1">
      <c r="A4" s="16" t="s">
        <v>374</v>
      </c>
      <c r="B4" s="8" t="s">
        <v>0</v>
      </c>
      <c r="C4" s="326" t="s">
        <v>1</v>
      </c>
      <c r="D4" s="327"/>
      <c r="E4" s="9"/>
      <c r="F4" s="3"/>
      <c r="G4" s="27" t="s">
        <v>2</v>
      </c>
      <c r="H4" s="19" t="s">
        <v>3</v>
      </c>
      <c r="I4" s="19" t="s">
        <v>369</v>
      </c>
      <c r="J4" s="19" t="s">
        <v>3</v>
      </c>
      <c r="K4" s="19" t="s">
        <v>4</v>
      </c>
      <c r="L4" s="19" t="s">
        <v>3</v>
      </c>
      <c r="M4" s="19" t="s">
        <v>370</v>
      </c>
      <c r="N4" s="19" t="s">
        <v>3</v>
      </c>
      <c r="O4" s="19" t="s">
        <v>381</v>
      </c>
      <c r="P4" s="27" t="s">
        <v>3</v>
      </c>
      <c r="Q4" s="27" t="s">
        <v>382</v>
      </c>
      <c r="R4" s="27" t="s">
        <v>3</v>
      </c>
      <c r="S4" s="20" t="s">
        <v>5</v>
      </c>
      <c r="T4" s="21" t="s">
        <v>33</v>
      </c>
      <c r="U4" s="19" t="s">
        <v>3</v>
      </c>
      <c r="V4" s="22" t="s">
        <v>7</v>
      </c>
      <c r="W4" s="19" t="s">
        <v>3</v>
      </c>
      <c r="X4" s="23" t="s">
        <v>13</v>
      </c>
      <c r="Y4" s="19" t="s">
        <v>3</v>
      </c>
      <c r="Z4" s="23" t="s">
        <v>14</v>
      </c>
      <c r="AA4" s="19" t="s">
        <v>3</v>
      </c>
      <c r="AB4" s="20" t="s">
        <v>5</v>
      </c>
      <c r="AC4" s="18" t="s">
        <v>8</v>
      </c>
      <c r="AD4" s="19" t="s">
        <v>9</v>
      </c>
      <c r="AE4" s="24" t="s">
        <v>10</v>
      </c>
      <c r="AF4" s="25" t="s">
        <v>15</v>
      </c>
      <c r="AG4" s="19" t="s">
        <v>3</v>
      </c>
      <c r="AH4" s="26" t="s">
        <v>16</v>
      </c>
      <c r="AI4" s="19" t="s">
        <v>3</v>
      </c>
      <c r="AJ4" s="26" t="s">
        <v>17</v>
      </c>
      <c r="AK4" s="19" t="s">
        <v>3</v>
      </c>
      <c r="AL4" s="26" t="s">
        <v>18</v>
      </c>
      <c r="AM4" s="19" t="s">
        <v>3</v>
      </c>
      <c r="AN4" s="26" t="s">
        <v>19</v>
      </c>
      <c r="AO4" s="19" t="s">
        <v>3</v>
      </c>
      <c r="AP4" s="26" t="s">
        <v>20</v>
      </c>
      <c r="AQ4" s="19" t="s">
        <v>3</v>
      </c>
      <c r="AR4" s="26" t="s">
        <v>21</v>
      </c>
      <c r="AS4" s="19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20" t="s">
        <v>22</v>
      </c>
      <c r="AZ4" s="285"/>
    </row>
    <row r="5" spans="1:52" s="105" customFormat="1" ht="13.5">
      <c r="A5" s="134">
        <v>1</v>
      </c>
      <c r="B5" s="137" t="s">
        <v>166</v>
      </c>
      <c r="C5" s="138">
        <v>19847</v>
      </c>
      <c r="D5" s="139" t="s">
        <v>66</v>
      </c>
      <c r="E5" s="140" t="s">
        <v>28</v>
      </c>
      <c r="F5" s="203" t="s">
        <v>66</v>
      </c>
      <c r="G5" s="204">
        <v>11</v>
      </c>
      <c r="H5" s="141">
        <f aca="true" t="shared" si="0" ref="H5:H39">G5*6</f>
        <v>66</v>
      </c>
      <c r="I5" s="141"/>
      <c r="J5" s="141">
        <f aca="true" t="shared" si="1" ref="J5:J39">I5*6</f>
        <v>0</v>
      </c>
      <c r="K5" s="141">
        <v>18</v>
      </c>
      <c r="L5" s="141">
        <f aca="true" t="shared" si="2" ref="L5:L39">IF(K5&gt;4,K5*2+4,K5*3)</f>
        <v>40</v>
      </c>
      <c r="M5" s="142"/>
      <c r="N5" s="141">
        <f aca="true" t="shared" si="3" ref="N5:N39">IF(M5&gt;4,M5*2+4,M5*3)</f>
        <v>0</v>
      </c>
      <c r="O5" s="142">
        <v>5</v>
      </c>
      <c r="P5" s="142">
        <f aca="true" t="shared" si="4" ref="P5:P39">O5*2</f>
        <v>10</v>
      </c>
      <c r="Q5" s="142">
        <v>2</v>
      </c>
      <c r="R5" s="142">
        <f aca="true" t="shared" si="5" ref="R5:R39">Q5*3</f>
        <v>6</v>
      </c>
      <c r="S5" s="143">
        <f aca="true" t="shared" si="6" ref="S5:S39">H5+J5+L5+N5+P5+R5</f>
        <v>122</v>
      </c>
      <c r="T5" s="144"/>
      <c r="U5" s="141">
        <f aca="true" t="shared" si="7" ref="U5:U39">IF(T5=0,0,6)</f>
        <v>0</v>
      </c>
      <c r="V5" s="141"/>
      <c r="W5" s="141">
        <f aca="true" t="shared" si="8" ref="W5:W39">V5*4</f>
        <v>0</v>
      </c>
      <c r="X5" s="141"/>
      <c r="Y5" s="141">
        <f aca="true" t="shared" si="9" ref="Y5:Y39">X5*3</f>
        <v>0</v>
      </c>
      <c r="Z5" s="141"/>
      <c r="AA5" s="141">
        <f aca="true" t="shared" si="10" ref="AA5:AA39">IF(Z5=0,0,6)</f>
        <v>0</v>
      </c>
      <c r="AB5" s="143">
        <f aca="true" t="shared" si="11" ref="AB5:AB39">U5+W5+Y5+AA5</f>
        <v>0</v>
      </c>
      <c r="AC5" s="144"/>
      <c r="AD5" s="141"/>
      <c r="AE5" s="143"/>
      <c r="AF5" s="144">
        <v>1</v>
      </c>
      <c r="AG5" s="141">
        <f aca="true" t="shared" si="12" ref="AG5:AG39">AF5*12</f>
        <v>12</v>
      </c>
      <c r="AH5" s="141"/>
      <c r="AI5" s="141">
        <f aca="true" t="shared" si="13" ref="AI5:AI39">AH5*5</f>
        <v>0</v>
      </c>
      <c r="AJ5" s="141">
        <v>1</v>
      </c>
      <c r="AK5" s="141">
        <f aca="true" t="shared" si="14" ref="AK5:AK39">AJ5*3</f>
        <v>3</v>
      </c>
      <c r="AL5" s="141"/>
      <c r="AM5" s="141">
        <f aca="true" t="shared" si="15" ref="AM5:AM39">AL5*1</f>
        <v>0</v>
      </c>
      <c r="AN5" s="141"/>
      <c r="AO5" s="141">
        <f aca="true" t="shared" si="16" ref="AO5:AO39">AN5*5</f>
        <v>0</v>
      </c>
      <c r="AP5" s="141"/>
      <c r="AQ5" s="141">
        <f aca="true" t="shared" si="17" ref="AQ5:AQ39">AP5*5</f>
        <v>0</v>
      </c>
      <c r="AR5" s="141">
        <v>1</v>
      </c>
      <c r="AS5" s="141">
        <f aca="true" t="shared" si="18" ref="AS5:AS39">AR5*1</f>
        <v>1</v>
      </c>
      <c r="AT5" s="141"/>
      <c r="AU5" s="133">
        <f aca="true" t="shared" si="19" ref="AU5:AU39">AT5*0.5</f>
        <v>0</v>
      </c>
      <c r="AV5" s="141"/>
      <c r="AW5" s="133">
        <f aca="true" t="shared" si="20" ref="AW5:AW39">AV5*1</f>
        <v>0</v>
      </c>
      <c r="AX5" s="136">
        <f aca="true" t="shared" si="21" ref="AX5:AX39">IF(AI5+AK5+AM5+AO5+AQ5+AS5+AU5+AW5&gt;10,10,AI5+AK5+AM5+AO5+AQ5+AS5+AU5+AW5)</f>
        <v>4</v>
      </c>
      <c r="AY5" s="145">
        <f aca="true" t="shared" si="22" ref="AY5:AY39">AG5+AX5</f>
        <v>16</v>
      </c>
      <c r="AZ5" s="135">
        <f aca="true" t="shared" si="23" ref="AZ5:AZ39">S5+AB5+AY5</f>
        <v>138</v>
      </c>
    </row>
    <row r="6" spans="1:52" s="105" customFormat="1" ht="13.5">
      <c r="A6" s="134">
        <v>2</v>
      </c>
      <c r="B6" s="137" t="s">
        <v>159</v>
      </c>
      <c r="C6" s="138">
        <v>21439</v>
      </c>
      <c r="D6" s="139" t="s">
        <v>66</v>
      </c>
      <c r="E6" s="140" t="s">
        <v>28</v>
      </c>
      <c r="F6" s="203" t="s">
        <v>66</v>
      </c>
      <c r="G6" s="204">
        <v>11</v>
      </c>
      <c r="H6" s="141">
        <f t="shared" si="0"/>
        <v>66</v>
      </c>
      <c r="I6" s="141"/>
      <c r="J6" s="141">
        <f t="shared" si="1"/>
        <v>0</v>
      </c>
      <c r="K6" s="141">
        <v>19</v>
      </c>
      <c r="L6" s="141">
        <f t="shared" si="2"/>
        <v>42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2</v>
      </c>
      <c r="R6" s="142">
        <f t="shared" si="5"/>
        <v>6</v>
      </c>
      <c r="S6" s="143">
        <f t="shared" si="6"/>
        <v>124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/>
      <c r="AK6" s="141">
        <f t="shared" si="14"/>
        <v>0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/>
      <c r="AS6" s="141">
        <f t="shared" si="18"/>
        <v>0</v>
      </c>
      <c r="AT6" s="141"/>
      <c r="AU6" s="133">
        <f t="shared" si="19"/>
        <v>0</v>
      </c>
      <c r="AV6" s="141"/>
      <c r="AW6" s="133">
        <f t="shared" si="20"/>
        <v>0</v>
      </c>
      <c r="AX6" s="136">
        <f t="shared" si="21"/>
        <v>0</v>
      </c>
      <c r="AY6" s="145">
        <f t="shared" si="22"/>
        <v>12</v>
      </c>
      <c r="AZ6" s="135">
        <f t="shared" si="23"/>
        <v>136</v>
      </c>
    </row>
    <row r="7" spans="1:52" s="105" customFormat="1" ht="13.5">
      <c r="A7" s="134">
        <v>3</v>
      </c>
      <c r="B7" s="137" t="s">
        <v>150</v>
      </c>
      <c r="C7" s="138">
        <v>24970</v>
      </c>
      <c r="D7" s="139" t="s">
        <v>66</v>
      </c>
      <c r="E7" s="140" t="s">
        <v>28</v>
      </c>
      <c r="F7" s="203" t="s">
        <v>66</v>
      </c>
      <c r="G7" s="204">
        <v>11</v>
      </c>
      <c r="H7" s="141">
        <f t="shared" si="0"/>
        <v>66</v>
      </c>
      <c r="I7" s="141"/>
      <c r="J7" s="141">
        <f t="shared" si="1"/>
        <v>0</v>
      </c>
      <c r="K7" s="141">
        <v>14</v>
      </c>
      <c r="L7" s="141">
        <f t="shared" si="2"/>
        <v>32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2</v>
      </c>
      <c r="R7" s="142">
        <f t="shared" si="5"/>
        <v>6</v>
      </c>
      <c r="S7" s="143">
        <f t="shared" si="6"/>
        <v>114</v>
      </c>
      <c r="T7" s="144"/>
      <c r="U7" s="141">
        <f t="shared" si="7"/>
        <v>0</v>
      </c>
      <c r="V7" s="141"/>
      <c r="W7" s="141">
        <f t="shared" si="8"/>
        <v>0</v>
      </c>
      <c r="X7" s="141">
        <v>1</v>
      </c>
      <c r="Y7" s="141">
        <f t="shared" si="9"/>
        <v>3</v>
      </c>
      <c r="Z7" s="141"/>
      <c r="AA7" s="141">
        <f t="shared" si="10"/>
        <v>0</v>
      </c>
      <c r="AB7" s="143">
        <f t="shared" si="11"/>
        <v>3</v>
      </c>
      <c r="AC7" s="144" t="s">
        <v>120</v>
      </c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2</v>
      </c>
      <c r="AK7" s="141">
        <f t="shared" si="14"/>
        <v>6</v>
      </c>
      <c r="AL7" s="141"/>
      <c r="AM7" s="141">
        <f t="shared" si="15"/>
        <v>0</v>
      </c>
      <c r="AN7" s="141"/>
      <c r="AO7" s="141">
        <f t="shared" si="16"/>
        <v>0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6</v>
      </c>
      <c r="AY7" s="145">
        <f t="shared" si="22"/>
        <v>18</v>
      </c>
      <c r="AZ7" s="135">
        <f t="shared" si="23"/>
        <v>135</v>
      </c>
    </row>
    <row r="8" spans="1:52" s="105" customFormat="1" ht="13.5">
      <c r="A8" s="134">
        <v>4</v>
      </c>
      <c r="B8" s="137" t="s">
        <v>148</v>
      </c>
      <c r="C8" s="138">
        <v>24620</v>
      </c>
      <c r="D8" s="139" t="s">
        <v>86</v>
      </c>
      <c r="E8" s="140" t="s">
        <v>28</v>
      </c>
      <c r="F8" s="203" t="s">
        <v>66</v>
      </c>
      <c r="G8" s="204">
        <v>11</v>
      </c>
      <c r="H8" s="141">
        <f t="shared" si="0"/>
        <v>66</v>
      </c>
      <c r="I8" s="141"/>
      <c r="J8" s="141">
        <f t="shared" si="1"/>
        <v>0</v>
      </c>
      <c r="K8" s="141">
        <v>15</v>
      </c>
      <c r="L8" s="141">
        <f t="shared" si="2"/>
        <v>34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2</v>
      </c>
      <c r="R8" s="142">
        <f t="shared" si="5"/>
        <v>6</v>
      </c>
      <c r="S8" s="143">
        <f t="shared" si="6"/>
        <v>116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2</v>
      </c>
      <c r="AK8" s="141">
        <f t="shared" si="14"/>
        <v>6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6</v>
      </c>
      <c r="AY8" s="145">
        <f t="shared" si="22"/>
        <v>18</v>
      </c>
      <c r="AZ8" s="135">
        <f t="shared" si="23"/>
        <v>134</v>
      </c>
    </row>
    <row r="9" spans="1:52" s="105" customFormat="1" ht="13.5">
      <c r="A9" s="134">
        <v>5</v>
      </c>
      <c r="B9" s="137" t="s">
        <v>138</v>
      </c>
      <c r="C9" s="138">
        <v>23042</v>
      </c>
      <c r="D9" s="139" t="s">
        <v>66</v>
      </c>
      <c r="E9" s="140" t="s">
        <v>28</v>
      </c>
      <c r="F9" s="203" t="s">
        <v>66</v>
      </c>
      <c r="G9" s="204">
        <v>11</v>
      </c>
      <c r="H9" s="141">
        <f t="shared" si="0"/>
        <v>66</v>
      </c>
      <c r="I9" s="141"/>
      <c r="J9" s="141">
        <f t="shared" si="1"/>
        <v>0</v>
      </c>
      <c r="K9" s="141">
        <v>17</v>
      </c>
      <c r="L9" s="141">
        <f t="shared" si="2"/>
        <v>38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2</v>
      </c>
      <c r="R9" s="142">
        <f t="shared" si="5"/>
        <v>6</v>
      </c>
      <c r="S9" s="143">
        <f t="shared" si="6"/>
        <v>120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/>
      <c r="AK9" s="141">
        <f t="shared" si="14"/>
        <v>0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>
        <v>1</v>
      </c>
      <c r="AS9" s="141">
        <f t="shared" si="18"/>
        <v>1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1</v>
      </c>
      <c r="AY9" s="145">
        <f t="shared" si="22"/>
        <v>13</v>
      </c>
      <c r="AZ9" s="135">
        <f t="shared" si="23"/>
        <v>133</v>
      </c>
    </row>
    <row r="10" spans="1:52" s="105" customFormat="1" ht="13.5">
      <c r="A10" s="134">
        <v>6</v>
      </c>
      <c r="B10" s="137" t="s">
        <v>153</v>
      </c>
      <c r="C10" s="138">
        <v>23911</v>
      </c>
      <c r="D10" s="139" t="s">
        <v>66</v>
      </c>
      <c r="E10" s="140" t="s">
        <v>28</v>
      </c>
      <c r="F10" s="203" t="s">
        <v>66</v>
      </c>
      <c r="G10" s="204">
        <v>11</v>
      </c>
      <c r="H10" s="141">
        <f t="shared" si="0"/>
        <v>66</v>
      </c>
      <c r="I10" s="141"/>
      <c r="J10" s="141">
        <f t="shared" si="1"/>
        <v>0</v>
      </c>
      <c r="K10" s="141">
        <v>16</v>
      </c>
      <c r="L10" s="141">
        <f t="shared" si="2"/>
        <v>36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2</v>
      </c>
      <c r="R10" s="142">
        <f t="shared" si="5"/>
        <v>6</v>
      </c>
      <c r="S10" s="143">
        <f t="shared" si="6"/>
        <v>118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 t="s">
        <v>120</v>
      </c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1</v>
      </c>
      <c r="AK10" s="141">
        <f t="shared" si="14"/>
        <v>3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/>
      <c r="AS10" s="141">
        <f t="shared" si="18"/>
        <v>0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3</v>
      </c>
      <c r="AY10" s="145">
        <f t="shared" si="22"/>
        <v>15</v>
      </c>
      <c r="AZ10" s="135">
        <f t="shared" si="23"/>
        <v>133</v>
      </c>
    </row>
    <row r="11" spans="1:52" s="105" customFormat="1" ht="13.5">
      <c r="A11" s="134">
        <v>7</v>
      </c>
      <c r="B11" s="137" t="s">
        <v>145</v>
      </c>
      <c r="C11" s="138">
        <v>24489</v>
      </c>
      <c r="D11" s="139" t="s">
        <v>66</v>
      </c>
      <c r="E11" s="140" t="s">
        <v>28</v>
      </c>
      <c r="F11" s="203" t="s">
        <v>66</v>
      </c>
      <c r="G11" s="204">
        <v>11</v>
      </c>
      <c r="H11" s="141">
        <f t="shared" si="0"/>
        <v>66</v>
      </c>
      <c r="I11" s="141"/>
      <c r="J11" s="141">
        <f t="shared" si="1"/>
        <v>0</v>
      </c>
      <c r="K11" s="141">
        <v>15</v>
      </c>
      <c r="L11" s="141">
        <f t="shared" si="2"/>
        <v>34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2</v>
      </c>
      <c r="R11" s="142">
        <f t="shared" si="5"/>
        <v>6</v>
      </c>
      <c r="S11" s="143">
        <f t="shared" si="6"/>
        <v>116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1</v>
      </c>
      <c r="AK11" s="141">
        <f t="shared" si="14"/>
        <v>3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>
        <v>1</v>
      </c>
      <c r="AS11" s="141">
        <f t="shared" si="18"/>
        <v>1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4</v>
      </c>
      <c r="AY11" s="145">
        <f t="shared" si="22"/>
        <v>16</v>
      </c>
      <c r="AZ11" s="135">
        <f t="shared" si="23"/>
        <v>132</v>
      </c>
    </row>
    <row r="12" spans="1:52" s="105" customFormat="1" ht="13.5">
      <c r="A12" s="134">
        <v>8</v>
      </c>
      <c r="B12" s="137" t="s">
        <v>164</v>
      </c>
      <c r="C12" s="138">
        <v>20396</v>
      </c>
      <c r="D12" s="139" t="s">
        <v>66</v>
      </c>
      <c r="E12" s="140" t="s">
        <v>28</v>
      </c>
      <c r="F12" s="203" t="s">
        <v>66</v>
      </c>
      <c r="G12" s="204">
        <v>11</v>
      </c>
      <c r="H12" s="141">
        <f t="shared" si="0"/>
        <v>66</v>
      </c>
      <c r="I12" s="141"/>
      <c r="J12" s="141">
        <f t="shared" si="1"/>
        <v>0</v>
      </c>
      <c r="K12" s="141">
        <v>16</v>
      </c>
      <c r="L12" s="141">
        <f t="shared" si="2"/>
        <v>36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2</v>
      </c>
      <c r="R12" s="142">
        <f t="shared" si="5"/>
        <v>6</v>
      </c>
      <c r="S12" s="143">
        <f t="shared" si="6"/>
        <v>118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/>
      <c r="AK12" s="141">
        <f t="shared" si="14"/>
        <v>0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0</v>
      </c>
      <c r="AY12" s="145">
        <f t="shared" si="22"/>
        <v>12</v>
      </c>
      <c r="AZ12" s="135">
        <f t="shared" si="23"/>
        <v>130</v>
      </c>
    </row>
    <row r="13" spans="1:52" s="105" customFormat="1" ht="13.5">
      <c r="A13" s="134">
        <v>9</v>
      </c>
      <c r="B13" s="137" t="s">
        <v>147</v>
      </c>
      <c r="C13" s="138">
        <v>26120</v>
      </c>
      <c r="D13" s="139" t="s">
        <v>44</v>
      </c>
      <c r="E13" s="140" t="s">
        <v>28</v>
      </c>
      <c r="F13" s="203" t="s">
        <v>66</v>
      </c>
      <c r="G13" s="204">
        <v>9</v>
      </c>
      <c r="H13" s="141">
        <f t="shared" si="0"/>
        <v>54</v>
      </c>
      <c r="I13" s="141"/>
      <c r="J13" s="141">
        <f t="shared" si="1"/>
        <v>0</v>
      </c>
      <c r="K13" s="141">
        <v>16</v>
      </c>
      <c r="L13" s="141">
        <f t="shared" si="2"/>
        <v>36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2</v>
      </c>
      <c r="R13" s="142">
        <f t="shared" si="5"/>
        <v>6</v>
      </c>
      <c r="S13" s="143">
        <f t="shared" si="6"/>
        <v>106</v>
      </c>
      <c r="T13" s="144"/>
      <c r="U13" s="141">
        <f t="shared" si="7"/>
        <v>0</v>
      </c>
      <c r="V13" s="141"/>
      <c r="W13" s="141">
        <f t="shared" si="8"/>
        <v>0</v>
      </c>
      <c r="X13" s="141">
        <v>3</v>
      </c>
      <c r="Y13" s="141">
        <f t="shared" si="9"/>
        <v>9</v>
      </c>
      <c r="Z13" s="141"/>
      <c r="AA13" s="141">
        <f t="shared" si="10"/>
        <v>0</v>
      </c>
      <c r="AB13" s="143">
        <f t="shared" si="11"/>
        <v>9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1</v>
      </c>
      <c r="AK13" s="141">
        <f t="shared" si="14"/>
        <v>3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3</v>
      </c>
      <c r="AY13" s="145">
        <f t="shared" si="22"/>
        <v>15</v>
      </c>
      <c r="AZ13" s="135">
        <f t="shared" si="23"/>
        <v>130</v>
      </c>
    </row>
    <row r="14" spans="1:52" s="105" customFormat="1" ht="13.5">
      <c r="A14" s="134">
        <v>10</v>
      </c>
      <c r="B14" s="137" t="s">
        <v>151</v>
      </c>
      <c r="C14" s="138">
        <v>21786</v>
      </c>
      <c r="D14" s="139" t="s">
        <v>66</v>
      </c>
      <c r="E14" s="140" t="s">
        <v>28</v>
      </c>
      <c r="F14" s="203" t="s">
        <v>66</v>
      </c>
      <c r="G14" s="204">
        <v>11</v>
      </c>
      <c r="H14" s="141">
        <f t="shared" si="0"/>
        <v>66</v>
      </c>
      <c r="I14" s="141"/>
      <c r="J14" s="141">
        <f t="shared" si="1"/>
        <v>0</v>
      </c>
      <c r="K14" s="141">
        <v>14</v>
      </c>
      <c r="L14" s="141">
        <f t="shared" si="2"/>
        <v>32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2</v>
      </c>
      <c r="R14" s="142">
        <f t="shared" si="5"/>
        <v>6</v>
      </c>
      <c r="S14" s="143">
        <f t="shared" si="6"/>
        <v>114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/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135">
        <f t="shared" si="23"/>
        <v>129</v>
      </c>
    </row>
    <row r="15" spans="1:52" s="105" customFormat="1" ht="13.5">
      <c r="A15" s="134">
        <v>11</v>
      </c>
      <c r="B15" s="137" t="s">
        <v>161</v>
      </c>
      <c r="C15" s="138">
        <v>24070</v>
      </c>
      <c r="D15" s="139" t="s">
        <v>66</v>
      </c>
      <c r="E15" s="140" t="s">
        <v>28</v>
      </c>
      <c r="F15" s="203" t="s">
        <v>66</v>
      </c>
      <c r="G15" s="204">
        <v>9</v>
      </c>
      <c r="H15" s="141">
        <f t="shared" si="0"/>
        <v>54</v>
      </c>
      <c r="I15" s="141"/>
      <c r="J15" s="141">
        <f t="shared" si="1"/>
        <v>0</v>
      </c>
      <c r="K15" s="141">
        <v>14</v>
      </c>
      <c r="L15" s="141">
        <f t="shared" si="2"/>
        <v>32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2</v>
      </c>
      <c r="R15" s="142">
        <f t="shared" si="5"/>
        <v>6</v>
      </c>
      <c r="S15" s="143">
        <f t="shared" si="6"/>
        <v>102</v>
      </c>
      <c r="T15" s="144"/>
      <c r="U15" s="141">
        <f t="shared" si="7"/>
        <v>0</v>
      </c>
      <c r="V15" s="141"/>
      <c r="W15" s="141">
        <f t="shared" si="8"/>
        <v>0</v>
      </c>
      <c r="X15" s="141">
        <v>3</v>
      </c>
      <c r="Y15" s="141">
        <f t="shared" si="9"/>
        <v>9</v>
      </c>
      <c r="Z15" s="141" t="s">
        <v>120</v>
      </c>
      <c r="AA15" s="141">
        <f t="shared" si="10"/>
        <v>6</v>
      </c>
      <c r="AB15" s="143">
        <f t="shared" si="11"/>
        <v>15</v>
      </c>
      <c r="AC15" s="144"/>
      <c r="AD15" s="141"/>
      <c r="AE15" s="143" t="s">
        <v>120</v>
      </c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/>
      <c r="AK15" s="141">
        <f t="shared" si="14"/>
        <v>0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0</v>
      </c>
      <c r="AY15" s="145">
        <f t="shared" si="22"/>
        <v>12</v>
      </c>
      <c r="AZ15" s="135">
        <f t="shared" si="23"/>
        <v>129</v>
      </c>
    </row>
    <row r="16" spans="1:52" s="105" customFormat="1" ht="13.5">
      <c r="A16" s="134">
        <v>12</v>
      </c>
      <c r="B16" s="137" t="s">
        <v>157</v>
      </c>
      <c r="C16" s="138">
        <v>21274</v>
      </c>
      <c r="D16" s="139" t="s">
        <v>66</v>
      </c>
      <c r="E16" s="140" t="s">
        <v>158</v>
      </c>
      <c r="F16" s="203" t="s">
        <v>66</v>
      </c>
      <c r="G16" s="204">
        <v>11</v>
      </c>
      <c r="H16" s="141">
        <f t="shared" si="0"/>
        <v>66</v>
      </c>
      <c r="I16" s="141"/>
      <c r="J16" s="141">
        <f t="shared" si="1"/>
        <v>0</v>
      </c>
      <c r="K16" s="141">
        <v>11</v>
      </c>
      <c r="L16" s="141">
        <f t="shared" si="2"/>
        <v>26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2</v>
      </c>
      <c r="R16" s="142">
        <f t="shared" si="5"/>
        <v>6</v>
      </c>
      <c r="S16" s="143">
        <f t="shared" si="6"/>
        <v>108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 t="s">
        <v>120</v>
      </c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2</v>
      </c>
      <c r="AK16" s="141">
        <f t="shared" si="14"/>
        <v>6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>
        <v>1</v>
      </c>
      <c r="AS16" s="141">
        <f t="shared" si="18"/>
        <v>1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7</v>
      </c>
      <c r="AY16" s="145">
        <f t="shared" si="22"/>
        <v>19</v>
      </c>
      <c r="AZ16" s="135">
        <f t="shared" si="23"/>
        <v>127</v>
      </c>
    </row>
    <row r="17" spans="1:52" s="105" customFormat="1" ht="13.5">
      <c r="A17" s="134">
        <v>13</v>
      </c>
      <c r="B17" s="137" t="s">
        <v>136</v>
      </c>
      <c r="C17" s="138">
        <v>23552</v>
      </c>
      <c r="D17" s="139" t="s">
        <v>66</v>
      </c>
      <c r="E17" s="140" t="s">
        <v>28</v>
      </c>
      <c r="F17" s="203" t="s">
        <v>66</v>
      </c>
      <c r="G17" s="204">
        <v>11</v>
      </c>
      <c r="H17" s="141">
        <f t="shared" si="0"/>
        <v>66</v>
      </c>
      <c r="I17" s="141"/>
      <c r="J17" s="141">
        <f t="shared" si="1"/>
        <v>0</v>
      </c>
      <c r="K17" s="141">
        <v>12</v>
      </c>
      <c r="L17" s="141">
        <f t="shared" si="2"/>
        <v>28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2</v>
      </c>
      <c r="R17" s="142">
        <f t="shared" si="5"/>
        <v>6</v>
      </c>
      <c r="S17" s="143">
        <f t="shared" si="6"/>
        <v>110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1</v>
      </c>
      <c r="AK17" s="141">
        <f t="shared" si="14"/>
        <v>3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>
        <v>1</v>
      </c>
      <c r="AS17" s="141">
        <f t="shared" si="18"/>
        <v>1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4</v>
      </c>
      <c r="AY17" s="145">
        <f t="shared" si="22"/>
        <v>16</v>
      </c>
      <c r="AZ17" s="135">
        <f t="shared" si="23"/>
        <v>126</v>
      </c>
    </row>
    <row r="18" spans="1:52" s="105" customFormat="1" ht="13.5">
      <c r="A18" s="134">
        <v>14</v>
      </c>
      <c r="B18" s="137" t="s">
        <v>142</v>
      </c>
      <c r="C18" s="138">
        <v>24424</v>
      </c>
      <c r="D18" s="139" t="s">
        <v>44</v>
      </c>
      <c r="E18" s="140" t="s">
        <v>28</v>
      </c>
      <c r="F18" s="203" t="s">
        <v>66</v>
      </c>
      <c r="G18" s="204">
        <v>11</v>
      </c>
      <c r="H18" s="141">
        <f t="shared" si="0"/>
        <v>66</v>
      </c>
      <c r="I18" s="141"/>
      <c r="J18" s="141">
        <f t="shared" si="1"/>
        <v>0</v>
      </c>
      <c r="K18" s="141">
        <v>11</v>
      </c>
      <c r="L18" s="141">
        <f t="shared" si="2"/>
        <v>26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2</v>
      </c>
      <c r="R18" s="142">
        <f t="shared" si="5"/>
        <v>6</v>
      </c>
      <c r="S18" s="143">
        <f t="shared" si="6"/>
        <v>108</v>
      </c>
      <c r="T18" s="144"/>
      <c r="U18" s="141">
        <f t="shared" si="7"/>
        <v>0</v>
      </c>
      <c r="V18" s="141"/>
      <c r="W18" s="141">
        <f t="shared" si="8"/>
        <v>0</v>
      </c>
      <c r="X18" s="141">
        <v>1</v>
      </c>
      <c r="Y18" s="141">
        <f t="shared" si="9"/>
        <v>3</v>
      </c>
      <c r="Z18" s="141"/>
      <c r="AA18" s="141">
        <f t="shared" si="10"/>
        <v>0</v>
      </c>
      <c r="AB18" s="143">
        <f t="shared" si="11"/>
        <v>3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1</v>
      </c>
      <c r="AK18" s="141">
        <f t="shared" si="14"/>
        <v>3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3</v>
      </c>
      <c r="AY18" s="145">
        <f t="shared" si="22"/>
        <v>15</v>
      </c>
      <c r="AZ18" s="135">
        <f t="shared" si="23"/>
        <v>126</v>
      </c>
    </row>
    <row r="19" spans="1:52" s="105" customFormat="1" ht="13.5">
      <c r="A19" s="134">
        <v>15</v>
      </c>
      <c r="B19" s="137" t="s">
        <v>155</v>
      </c>
      <c r="C19" s="138">
        <v>24640</v>
      </c>
      <c r="D19" s="139" t="s">
        <v>44</v>
      </c>
      <c r="E19" s="140" t="s">
        <v>28</v>
      </c>
      <c r="F19" s="203" t="s">
        <v>66</v>
      </c>
      <c r="G19" s="204">
        <v>11</v>
      </c>
      <c r="H19" s="141">
        <f t="shared" si="0"/>
        <v>66</v>
      </c>
      <c r="I19" s="141"/>
      <c r="J19" s="141">
        <f t="shared" si="1"/>
        <v>0</v>
      </c>
      <c r="K19" s="141">
        <v>11</v>
      </c>
      <c r="L19" s="141">
        <f t="shared" si="2"/>
        <v>26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2</v>
      </c>
      <c r="R19" s="142">
        <f t="shared" si="5"/>
        <v>6</v>
      </c>
      <c r="S19" s="143">
        <f t="shared" si="6"/>
        <v>108</v>
      </c>
      <c r="T19" s="144"/>
      <c r="U19" s="141">
        <f t="shared" si="7"/>
        <v>0</v>
      </c>
      <c r="V19" s="141"/>
      <c r="W19" s="141">
        <f t="shared" si="8"/>
        <v>0</v>
      </c>
      <c r="X19" s="141">
        <v>1</v>
      </c>
      <c r="Y19" s="141">
        <f t="shared" si="9"/>
        <v>3</v>
      </c>
      <c r="Z19" s="141"/>
      <c r="AA19" s="141">
        <f t="shared" si="10"/>
        <v>0</v>
      </c>
      <c r="AB19" s="143">
        <f t="shared" si="11"/>
        <v>3</v>
      </c>
      <c r="AC19" s="144" t="s">
        <v>120</v>
      </c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1</v>
      </c>
      <c r="AK19" s="141">
        <f t="shared" si="14"/>
        <v>3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3</v>
      </c>
      <c r="AY19" s="145">
        <f t="shared" si="22"/>
        <v>15</v>
      </c>
      <c r="AZ19" s="135">
        <f t="shared" si="23"/>
        <v>126</v>
      </c>
    </row>
    <row r="20" spans="1:52" s="105" customFormat="1" ht="13.5">
      <c r="A20" s="134">
        <v>16</v>
      </c>
      <c r="B20" s="137" t="s">
        <v>160</v>
      </c>
      <c r="C20" s="138">
        <v>22383</v>
      </c>
      <c r="D20" s="139" t="s">
        <v>44</v>
      </c>
      <c r="E20" s="140" t="s">
        <v>28</v>
      </c>
      <c r="F20" s="203" t="s">
        <v>66</v>
      </c>
      <c r="G20" s="204">
        <v>9</v>
      </c>
      <c r="H20" s="141">
        <f t="shared" si="0"/>
        <v>54</v>
      </c>
      <c r="I20" s="141"/>
      <c r="J20" s="141">
        <f t="shared" si="1"/>
        <v>0</v>
      </c>
      <c r="K20" s="141">
        <v>15</v>
      </c>
      <c r="L20" s="141">
        <f t="shared" si="2"/>
        <v>34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2</v>
      </c>
      <c r="R20" s="142">
        <f t="shared" si="5"/>
        <v>6</v>
      </c>
      <c r="S20" s="143">
        <f t="shared" si="6"/>
        <v>104</v>
      </c>
      <c r="T20" s="144"/>
      <c r="U20" s="141">
        <f t="shared" si="7"/>
        <v>0</v>
      </c>
      <c r="V20" s="141"/>
      <c r="W20" s="141">
        <f t="shared" si="8"/>
        <v>0</v>
      </c>
      <c r="X20" s="141">
        <v>1</v>
      </c>
      <c r="Y20" s="141">
        <f t="shared" si="9"/>
        <v>3</v>
      </c>
      <c r="Z20" s="141"/>
      <c r="AA20" s="141">
        <f t="shared" si="10"/>
        <v>0</v>
      </c>
      <c r="AB20" s="143">
        <f t="shared" si="11"/>
        <v>3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2</v>
      </c>
      <c r="AK20" s="141">
        <f t="shared" si="14"/>
        <v>6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6</v>
      </c>
      <c r="AY20" s="145">
        <f t="shared" si="22"/>
        <v>18</v>
      </c>
      <c r="AZ20" s="135">
        <f t="shared" si="23"/>
        <v>125</v>
      </c>
    </row>
    <row r="21" spans="1:52" s="105" customFormat="1" ht="14.25" customHeight="1">
      <c r="A21" s="134">
        <v>17</v>
      </c>
      <c r="B21" s="137" t="s">
        <v>170</v>
      </c>
      <c r="C21" s="138">
        <v>23310</v>
      </c>
      <c r="D21" s="139" t="s">
        <v>66</v>
      </c>
      <c r="E21" s="140" t="s">
        <v>28</v>
      </c>
      <c r="F21" s="203" t="s">
        <v>66</v>
      </c>
      <c r="G21" s="204">
        <v>9</v>
      </c>
      <c r="H21" s="141">
        <f t="shared" si="0"/>
        <v>54</v>
      </c>
      <c r="I21" s="141"/>
      <c r="J21" s="141">
        <f t="shared" si="1"/>
        <v>0</v>
      </c>
      <c r="K21" s="141">
        <v>15</v>
      </c>
      <c r="L21" s="141">
        <f t="shared" si="2"/>
        <v>34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2</v>
      </c>
      <c r="R21" s="142">
        <f t="shared" si="5"/>
        <v>6</v>
      </c>
      <c r="S21" s="143">
        <f t="shared" si="6"/>
        <v>104</v>
      </c>
      <c r="T21" s="144"/>
      <c r="U21" s="141">
        <f t="shared" si="7"/>
        <v>0</v>
      </c>
      <c r="V21" s="141"/>
      <c r="W21" s="141">
        <f t="shared" si="8"/>
        <v>0</v>
      </c>
      <c r="X21" s="141">
        <v>3</v>
      </c>
      <c r="Y21" s="141">
        <f t="shared" si="9"/>
        <v>9</v>
      </c>
      <c r="Z21" s="141"/>
      <c r="AA21" s="141">
        <f t="shared" si="10"/>
        <v>0</v>
      </c>
      <c r="AB21" s="143">
        <f t="shared" si="11"/>
        <v>9</v>
      </c>
      <c r="AC21" s="144"/>
      <c r="AD21" s="141"/>
      <c r="AE21" s="143"/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/>
      <c r="AK21" s="141">
        <f t="shared" si="14"/>
        <v>0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0</v>
      </c>
      <c r="AY21" s="145">
        <f t="shared" si="22"/>
        <v>12</v>
      </c>
      <c r="AZ21" s="135">
        <f t="shared" si="23"/>
        <v>125</v>
      </c>
    </row>
    <row r="22" spans="1:52" s="105" customFormat="1" ht="13.5">
      <c r="A22" s="134">
        <v>18</v>
      </c>
      <c r="B22" s="137" t="s">
        <v>141</v>
      </c>
      <c r="C22" s="138">
        <v>25363</v>
      </c>
      <c r="D22" s="139" t="s">
        <v>66</v>
      </c>
      <c r="E22" s="140" t="s">
        <v>28</v>
      </c>
      <c r="F22" s="203" t="s">
        <v>66</v>
      </c>
      <c r="G22" s="204">
        <v>9</v>
      </c>
      <c r="H22" s="141">
        <f t="shared" si="0"/>
        <v>54</v>
      </c>
      <c r="I22" s="141"/>
      <c r="J22" s="141">
        <f t="shared" si="1"/>
        <v>0</v>
      </c>
      <c r="K22" s="141">
        <v>15</v>
      </c>
      <c r="L22" s="141">
        <f t="shared" si="2"/>
        <v>34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2</v>
      </c>
      <c r="R22" s="142">
        <f t="shared" si="5"/>
        <v>6</v>
      </c>
      <c r="S22" s="143">
        <f t="shared" si="6"/>
        <v>104</v>
      </c>
      <c r="T22" s="144"/>
      <c r="U22" s="141">
        <f t="shared" si="7"/>
        <v>0</v>
      </c>
      <c r="V22" s="141"/>
      <c r="W22" s="141">
        <f t="shared" si="8"/>
        <v>0</v>
      </c>
      <c r="X22" s="141">
        <v>1</v>
      </c>
      <c r="Y22" s="141">
        <f t="shared" si="9"/>
        <v>3</v>
      </c>
      <c r="Z22" s="141"/>
      <c r="AA22" s="141">
        <f t="shared" si="10"/>
        <v>0</v>
      </c>
      <c r="AB22" s="143">
        <f t="shared" si="11"/>
        <v>3</v>
      </c>
      <c r="AC22" s="144"/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>
        <v>2</v>
      </c>
      <c r="AK22" s="141">
        <f t="shared" si="14"/>
        <v>6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6</v>
      </c>
      <c r="AY22" s="145">
        <f t="shared" si="22"/>
        <v>18</v>
      </c>
      <c r="AZ22" s="135">
        <f t="shared" si="23"/>
        <v>125</v>
      </c>
    </row>
    <row r="23" spans="1:52" s="105" customFormat="1" ht="13.5">
      <c r="A23" s="134">
        <v>19</v>
      </c>
      <c r="B23" s="137" t="s">
        <v>140</v>
      </c>
      <c r="C23" s="138">
        <v>20482</v>
      </c>
      <c r="D23" s="139" t="s">
        <v>66</v>
      </c>
      <c r="E23" s="140" t="s">
        <v>28</v>
      </c>
      <c r="F23" s="203" t="s">
        <v>66</v>
      </c>
      <c r="G23" s="204">
        <v>11</v>
      </c>
      <c r="H23" s="141">
        <f t="shared" si="0"/>
        <v>66</v>
      </c>
      <c r="I23" s="141"/>
      <c r="J23" s="141">
        <f t="shared" si="1"/>
        <v>0</v>
      </c>
      <c r="K23" s="141">
        <v>13</v>
      </c>
      <c r="L23" s="141">
        <f t="shared" si="2"/>
        <v>30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1</v>
      </c>
      <c r="R23" s="142">
        <f t="shared" si="5"/>
        <v>3</v>
      </c>
      <c r="S23" s="143">
        <f t="shared" si="6"/>
        <v>109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1</v>
      </c>
      <c r="AK23" s="141">
        <f t="shared" si="14"/>
        <v>3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/>
      <c r="AS23" s="141">
        <f t="shared" si="18"/>
        <v>0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3</v>
      </c>
      <c r="AY23" s="145">
        <f t="shared" si="22"/>
        <v>15</v>
      </c>
      <c r="AZ23" s="135">
        <f t="shared" si="23"/>
        <v>124</v>
      </c>
    </row>
    <row r="24" spans="1:52" s="105" customFormat="1" ht="13.5">
      <c r="A24" s="134">
        <v>20</v>
      </c>
      <c r="B24" s="137" t="s">
        <v>152</v>
      </c>
      <c r="C24" s="138">
        <v>21465</v>
      </c>
      <c r="D24" s="139" t="s">
        <v>66</v>
      </c>
      <c r="E24" s="140" t="s">
        <v>28</v>
      </c>
      <c r="F24" s="203" t="s">
        <v>66</v>
      </c>
      <c r="G24" s="204">
        <v>11</v>
      </c>
      <c r="H24" s="141">
        <f t="shared" si="0"/>
        <v>66</v>
      </c>
      <c r="I24" s="141"/>
      <c r="J24" s="141">
        <f t="shared" si="1"/>
        <v>0</v>
      </c>
      <c r="K24" s="141">
        <v>11</v>
      </c>
      <c r="L24" s="141">
        <f t="shared" si="2"/>
        <v>26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2</v>
      </c>
      <c r="R24" s="142">
        <f t="shared" si="5"/>
        <v>6</v>
      </c>
      <c r="S24" s="143">
        <f t="shared" si="6"/>
        <v>108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>
        <v>1</v>
      </c>
      <c r="AS24" s="141">
        <f t="shared" si="18"/>
        <v>1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4</v>
      </c>
      <c r="AY24" s="145">
        <f t="shared" si="22"/>
        <v>16</v>
      </c>
      <c r="AZ24" s="135">
        <f t="shared" si="23"/>
        <v>124</v>
      </c>
    </row>
    <row r="25" spans="1:52" s="105" customFormat="1" ht="13.5">
      <c r="A25" s="134">
        <v>21</v>
      </c>
      <c r="B25" s="137" t="s">
        <v>139</v>
      </c>
      <c r="C25" s="138">
        <v>22869</v>
      </c>
      <c r="D25" s="139" t="s">
        <v>66</v>
      </c>
      <c r="E25" s="140" t="s">
        <v>28</v>
      </c>
      <c r="F25" s="203" t="s">
        <v>66</v>
      </c>
      <c r="G25" s="204">
        <v>11</v>
      </c>
      <c r="H25" s="141">
        <f t="shared" si="0"/>
        <v>66</v>
      </c>
      <c r="I25" s="141"/>
      <c r="J25" s="141">
        <f t="shared" si="1"/>
        <v>0</v>
      </c>
      <c r="K25" s="141">
        <v>10</v>
      </c>
      <c r="L25" s="141">
        <f t="shared" si="2"/>
        <v>24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2</v>
      </c>
      <c r="R25" s="142">
        <f t="shared" si="5"/>
        <v>6</v>
      </c>
      <c r="S25" s="143">
        <f t="shared" si="6"/>
        <v>106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 t="s">
        <v>120</v>
      </c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2</v>
      </c>
      <c r="AK25" s="141">
        <f t="shared" si="14"/>
        <v>6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6</v>
      </c>
      <c r="AY25" s="145">
        <f t="shared" si="22"/>
        <v>18</v>
      </c>
      <c r="AZ25" s="135">
        <f t="shared" si="23"/>
        <v>124</v>
      </c>
    </row>
    <row r="26" spans="1:52" s="105" customFormat="1" ht="13.5">
      <c r="A26" s="134">
        <v>22</v>
      </c>
      <c r="B26" s="137" t="s">
        <v>455</v>
      </c>
      <c r="C26" s="138">
        <v>22878</v>
      </c>
      <c r="D26" s="139" t="s">
        <v>66</v>
      </c>
      <c r="E26" s="140" t="s">
        <v>28</v>
      </c>
      <c r="F26" s="203" t="s">
        <v>66</v>
      </c>
      <c r="G26" s="204">
        <v>11</v>
      </c>
      <c r="H26" s="141">
        <f t="shared" si="0"/>
        <v>66</v>
      </c>
      <c r="I26" s="141"/>
      <c r="J26" s="141">
        <f t="shared" si="1"/>
        <v>0</v>
      </c>
      <c r="K26" s="141">
        <v>11</v>
      </c>
      <c r="L26" s="141">
        <f t="shared" si="2"/>
        <v>26</v>
      </c>
      <c r="M26" s="142"/>
      <c r="N26" s="141">
        <f t="shared" si="3"/>
        <v>0</v>
      </c>
      <c r="O26" s="142">
        <v>5</v>
      </c>
      <c r="P26" s="142">
        <f t="shared" si="4"/>
        <v>10</v>
      </c>
      <c r="Q26" s="142">
        <v>2</v>
      </c>
      <c r="R26" s="142">
        <f t="shared" si="5"/>
        <v>6</v>
      </c>
      <c r="S26" s="143">
        <f t="shared" si="6"/>
        <v>108</v>
      </c>
      <c r="T26" s="144"/>
      <c r="U26" s="141">
        <f t="shared" si="7"/>
        <v>0</v>
      </c>
      <c r="V26" s="141"/>
      <c r="W26" s="141">
        <f t="shared" si="8"/>
        <v>0</v>
      </c>
      <c r="X26" s="141"/>
      <c r="Y26" s="141">
        <f t="shared" si="9"/>
        <v>0</v>
      </c>
      <c r="Z26" s="141"/>
      <c r="AA26" s="141">
        <f t="shared" si="10"/>
        <v>0</v>
      </c>
      <c r="AB26" s="143">
        <f t="shared" si="11"/>
        <v>0</v>
      </c>
      <c r="AC26" s="144"/>
      <c r="AD26" s="141"/>
      <c r="AE26" s="143"/>
      <c r="AF26" s="144">
        <v>1</v>
      </c>
      <c r="AG26" s="141">
        <f t="shared" si="12"/>
        <v>12</v>
      </c>
      <c r="AH26" s="141"/>
      <c r="AI26" s="141">
        <f t="shared" si="13"/>
        <v>0</v>
      </c>
      <c r="AJ26" s="141">
        <v>1</v>
      </c>
      <c r="AK26" s="141">
        <f t="shared" si="14"/>
        <v>3</v>
      </c>
      <c r="AL26" s="141"/>
      <c r="AM26" s="141">
        <f t="shared" si="15"/>
        <v>0</v>
      </c>
      <c r="AN26" s="141"/>
      <c r="AO26" s="141">
        <f t="shared" si="16"/>
        <v>0</v>
      </c>
      <c r="AP26" s="141"/>
      <c r="AQ26" s="141">
        <f t="shared" si="17"/>
        <v>0</v>
      </c>
      <c r="AR26" s="141">
        <v>1</v>
      </c>
      <c r="AS26" s="141">
        <f t="shared" si="18"/>
        <v>1</v>
      </c>
      <c r="AT26" s="141"/>
      <c r="AU26" s="133">
        <f t="shared" si="19"/>
        <v>0</v>
      </c>
      <c r="AV26" s="141"/>
      <c r="AW26" s="133">
        <f t="shared" si="20"/>
        <v>0</v>
      </c>
      <c r="AX26" s="136">
        <f t="shared" si="21"/>
        <v>4</v>
      </c>
      <c r="AY26" s="145">
        <f t="shared" si="22"/>
        <v>16</v>
      </c>
      <c r="AZ26" s="135">
        <f t="shared" si="23"/>
        <v>124</v>
      </c>
    </row>
    <row r="27" spans="1:52" s="105" customFormat="1" ht="13.5">
      <c r="A27" s="134">
        <v>23</v>
      </c>
      <c r="B27" s="137" t="s">
        <v>163</v>
      </c>
      <c r="C27" s="138">
        <v>21736</v>
      </c>
      <c r="D27" s="139" t="s">
        <v>66</v>
      </c>
      <c r="E27" s="140" t="s">
        <v>28</v>
      </c>
      <c r="F27" s="203" t="s">
        <v>66</v>
      </c>
      <c r="G27" s="204">
        <v>11</v>
      </c>
      <c r="H27" s="141">
        <f t="shared" si="0"/>
        <v>66</v>
      </c>
      <c r="I27" s="141"/>
      <c r="J27" s="141">
        <f t="shared" si="1"/>
        <v>0</v>
      </c>
      <c r="K27" s="141">
        <v>11</v>
      </c>
      <c r="L27" s="141">
        <f t="shared" si="2"/>
        <v>26</v>
      </c>
      <c r="M27" s="142"/>
      <c r="N27" s="141">
        <f t="shared" si="3"/>
        <v>0</v>
      </c>
      <c r="O27" s="142">
        <v>5</v>
      </c>
      <c r="P27" s="142">
        <f t="shared" si="4"/>
        <v>10</v>
      </c>
      <c r="Q27" s="142">
        <v>2</v>
      </c>
      <c r="R27" s="142">
        <f t="shared" si="5"/>
        <v>6</v>
      </c>
      <c r="S27" s="143">
        <f t="shared" si="6"/>
        <v>108</v>
      </c>
      <c r="T27" s="144"/>
      <c r="U27" s="141">
        <f t="shared" si="7"/>
        <v>0</v>
      </c>
      <c r="V27" s="141"/>
      <c r="W27" s="141">
        <f t="shared" si="8"/>
        <v>0</v>
      </c>
      <c r="X27" s="141"/>
      <c r="Y27" s="141">
        <f t="shared" si="9"/>
        <v>0</v>
      </c>
      <c r="Z27" s="141"/>
      <c r="AA27" s="141">
        <f t="shared" si="10"/>
        <v>0</v>
      </c>
      <c r="AB27" s="143">
        <f t="shared" si="11"/>
        <v>0</v>
      </c>
      <c r="AC27" s="144"/>
      <c r="AD27" s="141"/>
      <c r="AE27" s="143"/>
      <c r="AF27" s="144">
        <v>1</v>
      </c>
      <c r="AG27" s="141">
        <f t="shared" si="12"/>
        <v>12</v>
      </c>
      <c r="AH27" s="141"/>
      <c r="AI27" s="141">
        <f t="shared" si="13"/>
        <v>0</v>
      </c>
      <c r="AJ27" s="141">
        <v>1</v>
      </c>
      <c r="AK27" s="141">
        <f t="shared" si="14"/>
        <v>3</v>
      </c>
      <c r="AL27" s="141"/>
      <c r="AM27" s="141">
        <f t="shared" si="15"/>
        <v>0</v>
      </c>
      <c r="AN27" s="141"/>
      <c r="AO27" s="141">
        <f t="shared" si="16"/>
        <v>0</v>
      </c>
      <c r="AP27" s="141"/>
      <c r="AQ27" s="141">
        <f t="shared" si="17"/>
        <v>0</v>
      </c>
      <c r="AR27" s="141"/>
      <c r="AS27" s="141">
        <f t="shared" si="18"/>
        <v>0</v>
      </c>
      <c r="AT27" s="141"/>
      <c r="AU27" s="133">
        <f t="shared" si="19"/>
        <v>0</v>
      </c>
      <c r="AV27" s="141"/>
      <c r="AW27" s="133">
        <f t="shared" si="20"/>
        <v>0</v>
      </c>
      <c r="AX27" s="136">
        <f t="shared" si="21"/>
        <v>3</v>
      </c>
      <c r="AY27" s="145">
        <f t="shared" si="22"/>
        <v>15</v>
      </c>
      <c r="AZ27" s="135">
        <f t="shared" si="23"/>
        <v>123</v>
      </c>
    </row>
    <row r="28" spans="1:52" s="105" customFormat="1" ht="13.5">
      <c r="A28" s="134">
        <v>24</v>
      </c>
      <c r="B28" s="137" t="s">
        <v>375</v>
      </c>
      <c r="C28" s="138">
        <v>22322</v>
      </c>
      <c r="D28" s="139" t="s">
        <v>66</v>
      </c>
      <c r="E28" s="140" t="s">
        <v>28</v>
      </c>
      <c r="F28" s="203" t="s">
        <v>66</v>
      </c>
      <c r="G28" s="204">
        <v>11</v>
      </c>
      <c r="H28" s="141">
        <f t="shared" si="0"/>
        <v>66</v>
      </c>
      <c r="I28" s="141"/>
      <c r="J28" s="141">
        <f t="shared" si="1"/>
        <v>0</v>
      </c>
      <c r="K28" s="141">
        <v>12</v>
      </c>
      <c r="L28" s="141">
        <f t="shared" si="2"/>
        <v>28</v>
      </c>
      <c r="M28" s="142"/>
      <c r="N28" s="141">
        <f t="shared" si="3"/>
        <v>0</v>
      </c>
      <c r="O28" s="142">
        <v>5</v>
      </c>
      <c r="P28" s="142">
        <f t="shared" si="4"/>
        <v>10</v>
      </c>
      <c r="Q28" s="142">
        <v>2</v>
      </c>
      <c r="R28" s="142">
        <f t="shared" si="5"/>
        <v>6</v>
      </c>
      <c r="S28" s="143">
        <f t="shared" si="6"/>
        <v>110</v>
      </c>
      <c r="T28" s="144"/>
      <c r="U28" s="141">
        <f t="shared" si="7"/>
        <v>0</v>
      </c>
      <c r="V28" s="141"/>
      <c r="W28" s="141">
        <f t="shared" si="8"/>
        <v>0</v>
      </c>
      <c r="X28" s="141"/>
      <c r="Y28" s="141">
        <f t="shared" si="9"/>
        <v>0</v>
      </c>
      <c r="Z28" s="141"/>
      <c r="AA28" s="141">
        <f t="shared" si="10"/>
        <v>0</v>
      </c>
      <c r="AB28" s="143">
        <f t="shared" si="11"/>
        <v>0</v>
      </c>
      <c r="AC28" s="144"/>
      <c r="AD28" s="141"/>
      <c r="AE28" s="143"/>
      <c r="AF28" s="144">
        <v>1</v>
      </c>
      <c r="AG28" s="141">
        <f t="shared" si="12"/>
        <v>12</v>
      </c>
      <c r="AH28" s="141"/>
      <c r="AI28" s="141">
        <f t="shared" si="13"/>
        <v>0</v>
      </c>
      <c r="AJ28" s="141"/>
      <c r="AK28" s="141">
        <f t="shared" si="14"/>
        <v>0</v>
      </c>
      <c r="AL28" s="141"/>
      <c r="AM28" s="141">
        <f t="shared" si="15"/>
        <v>0</v>
      </c>
      <c r="AN28" s="141"/>
      <c r="AO28" s="141">
        <f t="shared" si="16"/>
        <v>0</v>
      </c>
      <c r="AP28" s="141"/>
      <c r="AQ28" s="141">
        <f t="shared" si="17"/>
        <v>0</v>
      </c>
      <c r="AR28" s="141"/>
      <c r="AS28" s="141">
        <f t="shared" si="18"/>
        <v>0</v>
      </c>
      <c r="AT28" s="141"/>
      <c r="AU28" s="133">
        <f t="shared" si="19"/>
        <v>0</v>
      </c>
      <c r="AV28" s="141"/>
      <c r="AW28" s="133">
        <f t="shared" si="20"/>
        <v>0</v>
      </c>
      <c r="AX28" s="136">
        <f t="shared" si="21"/>
        <v>0</v>
      </c>
      <c r="AY28" s="145">
        <f t="shared" si="22"/>
        <v>12</v>
      </c>
      <c r="AZ28" s="135">
        <f t="shared" si="23"/>
        <v>122</v>
      </c>
    </row>
    <row r="29" spans="1:52" s="105" customFormat="1" ht="13.5">
      <c r="A29" s="134">
        <v>25</v>
      </c>
      <c r="B29" s="137" t="s">
        <v>154</v>
      </c>
      <c r="C29" s="138">
        <v>22881</v>
      </c>
      <c r="D29" s="139" t="s">
        <v>66</v>
      </c>
      <c r="E29" s="140" t="s">
        <v>28</v>
      </c>
      <c r="F29" s="203" t="s">
        <v>66</v>
      </c>
      <c r="G29" s="204">
        <v>11</v>
      </c>
      <c r="H29" s="141">
        <f t="shared" si="0"/>
        <v>66</v>
      </c>
      <c r="I29" s="141"/>
      <c r="J29" s="141">
        <f t="shared" si="1"/>
        <v>0</v>
      </c>
      <c r="K29" s="141">
        <v>9</v>
      </c>
      <c r="L29" s="141">
        <f t="shared" si="2"/>
        <v>22</v>
      </c>
      <c r="M29" s="142"/>
      <c r="N29" s="141">
        <f t="shared" si="3"/>
        <v>0</v>
      </c>
      <c r="O29" s="142">
        <v>5</v>
      </c>
      <c r="P29" s="142">
        <f t="shared" si="4"/>
        <v>10</v>
      </c>
      <c r="Q29" s="142">
        <v>2</v>
      </c>
      <c r="R29" s="142">
        <f t="shared" si="5"/>
        <v>6</v>
      </c>
      <c r="S29" s="143">
        <f t="shared" si="6"/>
        <v>104</v>
      </c>
      <c r="T29" s="144"/>
      <c r="U29" s="141">
        <f t="shared" si="7"/>
        <v>0</v>
      </c>
      <c r="V29" s="141"/>
      <c r="W29" s="141">
        <f t="shared" si="8"/>
        <v>0</v>
      </c>
      <c r="X29" s="141">
        <v>1</v>
      </c>
      <c r="Y29" s="141">
        <f t="shared" si="9"/>
        <v>3</v>
      </c>
      <c r="Z29" s="141"/>
      <c r="AA29" s="141">
        <f t="shared" si="10"/>
        <v>0</v>
      </c>
      <c r="AB29" s="143">
        <f t="shared" si="11"/>
        <v>3</v>
      </c>
      <c r="AC29" s="144"/>
      <c r="AD29" s="141"/>
      <c r="AE29" s="143"/>
      <c r="AF29" s="144">
        <v>1</v>
      </c>
      <c r="AG29" s="141">
        <f t="shared" si="12"/>
        <v>12</v>
      </c>
      <c r="AH29" s="141"/>
      <c r="AI29" s="141">
        <f t="shared" si="13"/>
        <v>0</v>
      </c>
      <c r="AJ29" s="141">
        <v>1</v>
      </c>
      <c r="AK29" s="141">
        <f t="shared" si="14"/>
        <v>3</v>
      </c>
      <c r="AL29" s="141"/>
      <c r="AM29" s="141">
        <f t="shared" si="15"/>
        <v>0</v>
      </c>
      <c r="AN29" s="141"/>
      <c r="AO29" s="141">
        <f t="shared" si="16"/>
        <v>0</v>
      </c>
      <c r="AP29" s="141"/>
      <c r="AQ29" s="141">
        <f t="shared" si="17"/>
        <v>0</v>
      </c>
      <c r="AR29" s="141"/>
      <c r="AS29" s="141">
        <f t="shared" si="18"/>
        <v>0</v>
      </c>
      <c r="AT29" s="141"/>
      <c r="AU29" s="133">
        <f t="shared" si="19"/>
        <v>0</v>
      </c>
      <c r="AV29" s="141"/>
      <c r="AW29" s="133">
        <f t="shared" si="20"/>
        <v>0</v>
      </c>
      <c r="AX29" s="136">
        <f t="shared" si="21"/>
        <v>3</v>
      </c>
      <c r="AY29" s="145">
        <f t="shared" si="22"/>
        <v>15</v>
      </c>
      <c r="AZ29" s="135">
        <f t="shared" si="23"/>
        <v>122</v>
      </c>
    </row>
    <row r="30" spans="1:52" s="105" customFormat="1" ht="13.5">
      <c r="A30" s="134">
        <v>26</v>
      </c>
      <c r="B30" s="137" t="s">
        <v>162</v>
      </c>
      <c r="C30" s="138">
        <v>21925</v>
      </c>
      <c r="D30" s="139" t="s">
        <v>66</v>
      </c>
      <c r="E30" s="140" t="s">
        <v>28</v>
      </c>
      <c r="F30" s="203" t="s">
        <v>66</v>
      </c>
      <c r="G30" s="204">
        <v>11</v>
      </c>
      <c r="H30" s="141">
        <f t="shared" si="0"/>
        <v>66</v>
      </c>
      <c r="I30" s="141"/>
      <c r="J30" s="141">
        <f t="shared" si="1"/>
        <v>0</v>
      </c>
      <c r="K30" s="141">
        <v>11</v>
      </c>
      <c r="L30" s="141">
        <f t="shared" si="2"/>
        <v>26</v>
      </c>
      <c r="M30" s="142"/>
      <c r="N30" s="141">
        <f t="shared" si="3"/>
        <v>0</v>
      </c>
      <c r="O30" s="142">
        <v>5</v>
      </c>
      <c r="P30" s="142">
        <f t="shared" si="4"/>
        <v>10</v>
      </c>
      <c r="Q30" s="142">
        <v>2</v>
      </c>
      <c r="R30" s="142">
        <f t="shared" si="5"/>
        <v>6</v>
      </c>
      <c r="S30" s="143">
        <f t="shared" si="6"/>
        <v>108</v>
      </c>
      <c r="T30" s="144"/>
      <c r="U30" s="141">
        <f t="shared" si="7"/>
        <v>0</v>
      </c>
      <c r="V30" s="141"/>
      <c r="W30" s="141">
        <f t="shared" si="8"/>
        <v>0</v>
      </c>
      <c r="X30" s="141"/>
      <c r="Y30" s="141">
        <f t="shared" si="9"/>
        <v>0</v>
      </c>
      <c r="Z30" s="141"/>
      <c r="AA30" s="141">
        <f t="shared" si="10"/>
        <v>0</v>
      </c>
      <c r="AB30" s="143">
        <f t="shared" si="11"/>
        <v>0</v>
      </c>
      <c r="AC30" s="144"/>
      <c r="AD30" s="141"/>
      <c r="AE30" s="143"/>
      <c r="AF30" s="144">
        <v>1</v>
      </c>
      <c r="AG30" s="141">
        <f t="shared" si="12"/>
        <v>12</v>
      </c>
      <c r="AH30" s="141"/>
      <c r="AI30" s="141">
        <f t="shared" si="13"/>
        <v>0</v>
      </c>
      <c r="AJ30" s="141"/>
      <c r="AK30" s="141">
        <f t="shared" si="14"/>
        <v>0</v>
      </c>
      <c r="AL30" s="141"/>
      <c r="AM30" s="141">
        <f t="shared" si="15"/>
        <v>0</v>
      </c>
      <c r="AN30" s="141"/>
      <c r="AO30" s="141">
        <f t="shared" si="16"/>
        <v>0</v>
      </c>
      <c r="AP30" s="141"/>
      <c r="AQ30" s="141">
        <f t="shared" si="17"/>
        <v>0</v>
      </c>
      <c r="AR30" s="141"/>
      <c r="AS30" s="141">
        <f t="shared" si="18"/>
        <v>0</v>
      </c>
      <c r="AT30" s="141"/>
      <c r="AU30" s="133">
        <f t="shared" si="19"/>
        <v>0</v>
      </c>
      <c r="AV30" s="141"/>
      <c r="AW30" s="133">
        <f t="shared" si="20"/>
        <v>0</v>
      </c>
      <c r="AX30" s="136">
        <f t="shared" si="21"/>
        <v>0</v>
      </c>
      <c r="AY30" s="145">
        <f t="shared" si="22"/>
        <v>12</v>
      </c>
      <c r="AZ30" s="135">
        <f t="shared" si="23"/>
        <v>120</v>
      </c>
    </row>
    <row r="31" spans="1:52" s="105" customFormat="1" ht="13.5">
      <c r="A31" s="134">
        <v>27</v>
      </c>
      <c r="B31" s="137" t="s">
        <v>168</v>
      </c>
      <c r="C31" s="138">
        <v>19257</v>
      </c>
      <c r="D31" s="139" t="s">
        <v>66</v>
      </c>
      <c r="E31" s="140" t="s">
        <v>28</v>
      </c>
      <c r="F31" s="203" t="s">
        <v>66</v>
      </c>
      <c r="G31" s="204">
        <v>11</v>
      </c>
      <c r="H31" s="141">
        <f t="shared" si="0"/>
        <v>66</v>
      </c>
      <c r="I31" s="141"/>
      <c r="J31" s="141">
        <f t="shared" si="1"/>
        <v>0</v>
      </c>
      <c r="K31" s="141">
        <v>9</v>
      </c>
      <c r="L31" s="141">
        <f t="shared" si="2"/>
        <v>22</v>
      </c>
      <c r="M31" s="142"/>
      <c r="N31" s="141">
        <f t="shared" si="3"/>
        <v>0</v>
      </c>
      <c r="O31" s="142">
        <v>5</v>
      </c>
      <c r="P31" s="142">
        <f t="shared" si="4"/>
        <v>10</v>
      </c>
      <c r="Q31" s="142">
        <v>2</v>
      </c>
      <c r="R31" s="142">
        <f t="shared" si="5"/>
        <v>6</v>
      </c>
      <c r="S31" s="143">
        <f t="shared" si="6"/>
        <v>104</v>
      </c>
      <c r="T31" s="144"/>
      <c r="U31" s="141">
        <f t="shared" si="7"/>
        <v>0</v>
      </c>
      <c r="V31" s="141"/>
      <c r="W31" s="141">
        <f t="shared" si="8"/>
        <v>0</v>
      </c>
      <c r="X31" s="141"/>
      <c r="Y31" s="141">
        <f t="shared" si="9"/>
        <v>0</v>
      </c>
      <c r="Z31" s="141"/>
      <c r="AA31" s="141">
        <f t="shared" si="10"/>
        <v>0</v>
      </c>
      <c r="AB31" s="143">
        <f t="shared" si="11"/>
        <v>0</v>
      </c>
      <c r="AC31" s="144"/>
      <c r="AD31" s="141"/>
      <c r="AE31" s="143" t="s">
        <v>120</v>
      </c>
      <c r="AF31" s="144">
        <v>1</v>
      </c>
      <c r="AG31" s="141">
        <f t="shared" si="12"/>
        <v>12</v>
      </c>
      <c r="AH31" s="141"/>
      <c r="AI31" s="141">
        <f t="shared" si="13"/>
        <v>0</v>
      </c>
      <c r="AJ31" s="141">
        <v>1</v>
      </c>
      <c r="AK31" s="141">
        <f t="shared" si="14"/>
        <v>3</v>
      </c>
      <c r="AL31" s="141"/>
      <c r="AM31" s="141">
        <f t="shared" si="15"/>
        <v>0</v>
      </c>
      <c r="AN31" s="141"/>
      <c r="AO31" s="141">
        <f t="shared" si="16"/>
        <v>0</v>
      </c>
      <c r="AP31" s="141"/>
      <c r="AQ31" s="141">
        <f t="shared" si="17"/>
        <v>0</v>
      </c>
      <c r="AR31" s="141"/>
      <c r="AS31" s="141">
        <f t="shared" si="18"/>
        <v>0</v>
      </c>
      <c r="AT31" s="141"/>
      <c r="AU31" s="133">
        <f t="shared" si="19"/>
        <v>0</v>
      </c>
      <c r="AV31" s="141"/>
      <c r="AW31" s="133">
        <f t="shared" si="20"/>
        <v>0</v>
      </c>
      <c r="AX31" s="136">
        <f t="shared" si="21"/>
        <v>3</v>
      </c>
      <c r="AY31" s="145">
        <f t="shared" si="22"/>
        <v>15</v>
      </c>
      <c r="AZ31" s="135">
        <f t="shared" si="23"/>
        <v>119</v>
      </c>
    </row>
    <row r="32" spans="1:52" s="105" customFormat="1" ht="13.5">
      <c r="A32" s="134">
        <v>28</v>
      </c>
      <c r="B32" s="137" t="s">
        <v>165</v>
      </c>
      <c r="C32" s="138">
        <v>19622</v>
      </c>
      <c r="D32" s="139" t="s">
        <v>66</v>
      </c>
      <c r="E32" s="140" t="s">
        <v>28</v>
      </c>
      <c r="F32" s="203" t="s">
        <v>66</v>
      </c>
      <c r="G32" s="204">
        <v>11</v>
      </c>
      <c r="H32" s="141">
        <f t="shared" si="0"/>
        <v>66</v>
      </c>
      <c r="I32" s="141"/>
      <c r="J32" s="141">
        <f t="shared" si="1"/>
        <v>0</v>
      </c>
      <c r="K32" s="141">
        <v>9</v>
      </c>
      <c r="L32" s="141">
        <f t="shared" si="2"/>
        <v>22</v>
      </c>
      <c r="M32" s="142"/>
      <c r="N32" s="141">
        <f t="shared" si="3"/>
        <v>0</v>
      </c>
      <c r="O32" s="142">
        <v>5</v>
      </c>
      <c r="P32" s="142">
        <f t="shared" si="4"/>
        <v>10</v>
      </c>
      <c r="Q32" s="142">
        <v>2</v>
      </c>
      <c r="R32" s="142">
        <f t="shared" si="5"/>
        <v>6</v>
      </c>
      <c r="S32" s="143">
        <f t="shared" si="6"/>
        <v>104</v>
      </c>
      <c r="T32" s="144"/>
      <c r="U32" s="141">
        <f t="shared" si="7"/>
        <v>0</v>
      </c>
      <c r="V32" s="141"/>
      <c r="W32" s="141">
        <f t="shared" si="8"/>
        <v>0</v>
      </c>
      <c r="X32" s="141"/>
      <c r="Y32" s="141">
        <f t="shared" si="9"/>
        <v>0</v>
      </c>
      <c r="Z32" s="141"/>
      <c r="AA32" s="141">
        <f t="shared" si="10"/>
        <v>0</v>
      </c>
      <c r="AB32" s="143">
        <f t="shared" si="11"/>
        <v>0</v>
      </c>
      <c r="AC32" s="144" t="s">
        <v>120</v>
      </c>
      <c r="AD32" s="141"/>
      <c r="AE32" s="143"/>
      <c r="AF32" s="144">
        <v>1</v>
      </c>
      <c r="AG32" s="141">
        <f t="shared" si="12"/>
        <v>12</v>
      </c>
      <c r="AH32" s="141"/>
      <c r="AI32" s="141">
        <f t="shared" si="13"/>
        <v>0</v>
      </c>
      <c r="AJ32" s="141">
        <v>1</v>
      </c>
      <c r="AK32" s="141">
        <f t="shared" si="14"/>
        <v>3</v>
      </c>
      <c r="AL32" s="141"/>
      <c r="AM32" s="141">
        <f t="shared" si="15"/>
        <v>0</v>
      </c>
      <c r="AN32" s="141"/>
      <c r="AO32" s="141">
        <f t="shared" si="16"/>
        <v>0</v>
      </c>
      <c r="AP32" s="141"/>
      <c r="AQ32" s="141">
        <f t="shared" si="17"/>
        <v>0</v>
      </c>
      <c r="AR32" s="141"/>
      <c r="AS32" s="141">
        <f t="shared" si="18"/>
        <v>0</v>
      </c>
      <c r="AT32" s="141"/>
      <c r="AU32" s="133">
        <f t="shared" si="19"/>
        <v>0</v>
      </c>
      <c r="AV32" s="141"/>
      <c r="AW32" s="133">
        <f t="shared" si="20"/>
        <v>0</v>
      </c>
      <c r="AX32" s="136">
        <f t="shared" si="21"/>
        <v>3</v>
      </c>
      <c r="AY32" s="145">
        <f t="shared" si="22"/>
        <v>15</v>
      </c>
      <c r="AZ32" s="135">
        <f t="shared" si="23"/>
        <v>119</v>
      </c>
    </row>
    <row r="33" spans="1:52" s="105" customFormat="1" ht="13.5">
      <c r="A33" s="134">
        <v>29</v>
      </c>
      <c r="B33" s="137" t="s">
        <v>149</v>
      </c>
      <c r="C33" s="138">
        <v>20713</v>
      </c>
      <c r="D33" s="139" t="s">
        <v>66</v>
      </c>
      <c r="E33" s="140" t="s">
        <v>28</v>
      </c>
      <c r="F33" s="203" t="s">
        <v>66</v>
      </c>
      <c r="G33" s="204">
        <v>11</v>
      </c>
      <c r="H33" s="141">
        <f t="shared" si="0"/>
        <v>66</v>
      </c>
      <c r="I33" s="141"/>
      <c r="J33" s="141">
        <f t="shared" si="1"/>
        <v>0</v>
      </c>
      <c r="K33" s="141">
        <v>9</v>
      </c>
      <c r="L33" s="141">
        <f t="shared" si="2"/>
        <v>22</v>
      </c>
      <c r="M33" s="142"/>
      <c r="N33" s="141">
        <f t="shared" si="3"/>
        <v>0</v>
      </c>
      <c r="O33" s="142">
        <v>5</v>
      </c>
      <c r="P33" s="142">
        <f t="shared" si="4"/>
        <v>10</v>
      </c>
      <c r="Q33" s="142">
        <v>2</v>
      </c>
      <c r="R33" s="142">
        <f t="shared" si="5"/>
        <v>6</v>
      </c>
      <c r="S33" s="143">
        <f t="shared" si="6"/>
        <v>104</v>
      </c>
      <c r="T33" s="144"/>
      <c r="U33" s="141">
        <f t="shared" si="7"/>
        <v>0</v>
      </c>
      <c r="V33" s="141"/>
      <c r="W33" s="141">
        <f t="shared" si="8"/>
        <v>0</v>
      </c>
      <c r="X33" s="141"/>
      <c r="Y33" s="141">
        <f t="shared" si="9"/>
        <v>0</v>
      </c>
      <c r="Z33" s="141"/>
      <c r="AA33" s="141">
        <f t="shared" si="10"/>
        <v>0</v>
      </c>
      <c r="AB33" s="143">
        <f t="shared" si="11"/>
        <v>0</v>
      </c>
      <c r="AC33" s="144"/>
      <c r="AD33" s="141"/>
      <c r="AE33" s="143"/>
      <c r="AF33" s="144">
        <v>1</v>
      </c>
      <c r="AG33" s="141">
        <f t="shared" si="12"/>
        <v>12</v>
      </c>
      <c r="AH33" s="141"/>
      <c r="AI33" s="141">
        <f t="shared" si="13"/>
        <v>0</v>
      </c>
      <c r="AJ33" s="141">
        <v>1</v>
      </c>
      <c r="AK33" s="141">
        <f t="shared" si="14"/>
        <v>3</v>
      </c>
      <c r="AL33" s="141"/>
      <c r="AM33" s="141">
        <f t="shared" si="15"/>
        <v>0</v>
      </c>
      <c r="AN33" s="141"/>
      <c r="AO33" s="141">
        <f t="shared" si="16"/>
        <v>0</v>
      </c>
      <c r="AP33" s="141"/>
      <c r="AQ33" s="141">
        <f t="shared" si="17"/>
        <v>0</v>
      </c>
      <c r="AR33" s="141"/>
      <c r="AS33" s="141">
        <f t="shared" si="18"/>
        <v>0</v>
      </c>
      <c r="AT33" s="141"/>
      <c r="AU33" s="133">
        <f t="shared" si="19"/>
        <v>0</v>
      </c>
      <c r="AV33" s="141"/>
      <c r="AW33" s="133">
        <f t="shared" si="20"/>
        <v>0</v>
      </c>
      <c r="AX33" s="136">
        <f t="shared" si="21"/>
        <v>3</v>
      </c>
      <c r="AY33" s="145">
        <f t="shared" si="22"/>
        <v>15</v>
      </c>
      <c r="AZ33" s="135">
        <f t="shared" si="23"/>
        <v>119</v>
      </c>
    </row>
    <row r="34" spans="1:52" s="105" customFormat="1" ht="13.5">
      <c r="A34" s="134">
        <v>30</v>
      </c>
      <c r="B34" s="137" t="s">
        <v>144</v>
      </c>
      <c r="C34" s="138">
        <v>24448</v>
      </c>
      <c r="D34" s="139" t="s">
        <v>66</v>
      </c>
      <c r="E34" s="140" t="s">
        <v>28</v>
      </c>
      <c r="F34" s="203" t="s">
        <v>66</v>
      </c>
      <c r="G34" s="204">
        <v>9</v>
      </c>
      <c r="H34" s="141">
        <f t="shared" si="0"/>
        <v>54</v>
      </c>
      <c r="I34" s="141"/>
      <c r="J34" s="141">
        <f t="shared" si="1"/>
        <v>0</v>
      </c>
      <c r="K34" s="141">
        <v>16</v>
      </c>
      <c r="L34" s="141">
        <f t="shared" si="2"/>
        <v>36</v>
      </c>
      <c r="M34" s="142"/>
      <c r="N34" s="141">
        <f t="shared" si="3"/>
        <v>0</v>
      </c>
      <c r="O34" s="142">
        <v>5</v>
      </c>
      <c r="P34" s="142">
        <f t="shared" si="4"/>
        <v>10</v>
      </c>
      <c r="Q34" s="142"/>
      <c r="R34" s="142">
        <f t="shared" si="5"/>
        <v>0</v>
      </c>
      <c r="S34" s="143">
        <f t="shared" si="6"/>
        <v>100</v>
      </c>
      <c r="T34" s="144"/>
      <c r="U34" s="141">
        <f t="shared" si="7"/>
        <v>0</v>
      </c>
      <c r="V34" s="141"/>
      <c r="W34" s="141">
        <f t="shared" si="8"/>
        <v>0</v>
      </c>
      <c r="X34" s="141"/>
      <c r="Y34" s="141">
        <f t="shared" si="9"/>
        <v>0</v>
      </c>
      <c r="Z34" s="141"/>
      <c r="AA34" s="141">
        <f t="shared" si="10"/>
        <v>0</v>
      </c>
      <c r="AB34" s="143">
        <f t="shared" si="11"/>
        <v>0</v>
      </c>
      <c r="AC34" s="144"/>
      <c r="AD34" s="141"/>
      <c r="AE34" s="143"/>
      <c r="AF34" s="144">
        <v>1</v>
      </c>
      <c r="AG34" s="141">
        <f t="shared" si="12"/>
        <v>12</v>
      </c>
      <c r="AH34" s="141"/>
      <c r="AI34" s="141">
        <f t="shared" si="13"/>
        <v>0</v>
      </c>
      <c r="AJ34" s="141">
        <v>1</v>
      </c>
      <c r="AK34" s="141">
        <f t="shared" si="14"/>
        <v>3</v>
      </c>
      <c r="AL34" s="141"/>
      <c r="AM34" s="141">
        <f t="shared" si="15"/>
        <v>0</v>
      </c>
      <c r="AN34" s="141"/>
      <c r="AO34" s="141">
        <f t="shared" si="16"/>
        <v>0</v>
      </c>
      <c r="AP34" s="141"/>
      <c r="AQ34" s="141">
        <f t="shared" si="17"/>
        <v>0</v>
      </c>
      <c r="AR34" s="141"/>
      <c r="AS34" s="141">
        <f t="shared" si="18"/>
        <v>0</v>
      </c>
      <c r="AT34" s="133"/>
      <c r="AU34" s="133">
        <f t="shared" si="19"/>
        <v>0</v>
      </c>
      <c r="AV34" s="133"/>
      <c r="AW34" s="133">
        <f t="shared" si="20"/>
        <v>0</v>
      </c>
      <c r="AX34" s="136">
        <f t="shared" si="21"/>
        <v>3</v>
      </c>
      <c r="AY34" s="145">
        <f t="shared" si="22"/>
        <v>15</v>
      </c>
      <c r="AZ34" s="135">
        <f t="shared" si="23"/>
        <v>115</v>
      </c>
    </row>
    <row r="35" spans="1:52" s="105" customFormat="1" ht="13.5">
      <c r="A35" s="134">
        <v>31</v>
      </c>
      <c r="B35" s="137" t="s">
        <v>134</v>
      </c>
      <c r="C35" s="138">
        <v>24634</v>
      </c>
      <c r="D35" s="139" t="s">
        <v>135</v>
      </c>
      <c r="E35" s="140" t="s">
        <v>28</v>
      </c>
      <c r="F35" s="203" t="s">
        <v>66</v>
      </c>
      <c r="G35" s="204">
        <v>11</v>
      </c>
      <c r="H35" s="141">
        <f t="shared" si="0"/>
        <v>66</v>
      </c>
      <c r="I35" s="141"/>
      <c r="J35" s="141">
        <f t="shared" si="1"/>
        <v>0</v>
      </c>
      <c r="K35" s="141">
        <v>7</v>
      </c>
      <c r="L35" s="141">
        <f t="shared" si="2"/>
        <v>18</v>
      </c>
      <c r="M35" s="142"/>
      <c r="N35" s="141">
        <f t="shared" si="3"/>
        <v>0</v>
      </c>
      <c r="O35" s="142">
        <v>5</v>
      </c>
      <c r="P35" s="142">
        <f t="shared" si="4"/>
        <v>10</v>
      </c>
      <c r="Q35" s="142">
        <v>2</v>
      </c>
      <c r="R35" s="142">
        <f t="shared" si="5"/>
        <v>6</v>
      </c>
      <c r="S35" s="143">
        <f t="shared" si="6"/>
        <v>100</v>
      </c>
      <c r="T35" s="144"/>
      <c r="U35" s="141">
        <f t="shared" si="7"/>
        <v>0</v>
      </c>
      <c r="V35" s="141"/>
      <c r="W35" s="141">
        <f t="shared" si="8"/>
        <v>0</v>
      </c>
      <c r="X35" s="141"/>
      <c r="Y35" s="141">
        <f t="shared" si="9"/>
        <v>0</v>
      </c>
      <c r="Z35" s="141"/>
      <c r="AA35" s="141">
        <f t="shared" si="10"/>
        <v>0</v>
      </c>
      <c r="AB35" s="143">
        <f t="shared" si="11"/>
        <v>0</v>
      </c>
      <c r="AC35" s="144"/>
      <c r="AD35" s="141"/>
      <c r="AE35" s="143"/>
      <c r="AF35" s="144">
        <v>1</v>
      </c>
      <c r="AG35" s="141">
        <f t="shared" si="12"/>
        <v>12</v>
      </c>
      <c r="AH35" s="141"/>
      <c r="AI35" s="141">
        <f t="shared" si="13"/>
        <v>0</v>
      </c>
      <c r="AJ35" s="141">
        <v>1</v>
      </c>
      <c r="AK35" s="141">
        <f t="shared" si="14"/>
        <v>3</v>
      </c>
      <c r="AL35" s="141"/>
      <c r="AM35" s="141">
        <f t="shared" si="15"/>
        <v>0</v>
      </c>
      <c r="AN35" s="141"/>
      <c r="AO35" s="141">
        <f t="shared" si="16"/>
        <v>0</v>
      </c>
      <c r="AP35" s="141"/>
      <c r="AQ35" s="141">
        <f t="shared" si="17"/>
        <v>0</v>
      </c>
      <c r="AR35" s="141"/>
      <c r="AS35" s="141">
        <f t="shared" si="18"/>
        <v>0</v>
      </c>
      <c r="AT35" s="141"/>
      <c r="AU35" s="133">
        <f t="shared" si="19"/>
        <v>0</v>
      </c>
      <c r="AV35" s="141"/>
      <c r="AW35" s="133">
        <f t="shared" si="20"/>
        <v>0</v>
      </c>
      <c r="AX35" s="136">
        <f t="shared" si="21"/>
        <v>3</v>
      </c>
      <c r="AY35" s="145">
        <f t="shared" si="22"/>
        <v>15</v>
      </c>
      <c r="AZ35" s="135">
        <f t="shared" si="23"/>
        <v>115</v>
      </c>
    </row>
    <row r="36" spans="1:52" s="105" customFormat="1" ht="13.5">
      <c r="A36" s="134">
        <v>32</v>
      </c>
      <c r="B36" s="205" t="s">
        <v>342</v>
      </c>
      <c r="C36" s="138">
        <v>24973</v>
      </c>
      <c r="D36" s="139" t="s">
        <v>44</v>
      </c>
      <c r="E36" s="140" t="s">
        <v>28</v>
      </c>
      <c r="F36" s="203" t="s">
        <v>66</v>
      </c>
      <c r="G36" s="204">
        <v>10</v>
      </c>
      <c r="H36" s="141">
        <f t="shared" si="0"/>
        <v>60</v>
      </c>
      <c r="I36" s="141"/>
      <c r="J36" s="141">
        <f t="shared" si="1"/>
        <v>0</v>
      </c>
      <c r="K36" s="141">
        <v>11</v>
      </c>
      <c r="L36" s="141">
        <f t="shared" si="2"/>
        <v>26</v>
      </c>
      <c r="M36" s="142"/>
      <c r="N36" s="141">
        <f t="shared" si="3"/>
        <v>0</v>
      </c>
      <c r="O36" s="142">
        <v>5</v>
      </c>
      <c r="P36" s="142">
        <f t="shared" si="4"/>
        <v>10</v>
      </c>
      <c r="Q36" s="142">
        <v>1</v>
      </c>
      <c r="R36" s="142">
        <f t="shared" si="5"/>
        <v>3</v>
      </c>
      <c r="S36" s="143">
        <f t="shared" si="6"/>
        <v>99</v>
      </c>
      <c r="T36" s="144"/>
      <c r="U36" s="141">
        <f t="shared" si="7"/>
        <v>0</v>
      </c>
      <c r="V36" s="141"/>
      <c r="W36" s="141">
        <f t="shared" si="8"/>
        <v>0</v>
      </c>
      <c r="X36" s="141"/>
      <c r="Y36" s="141">
        <f t="shared" si="9"/>
        <v>0</v>
      </c>
      <c r="Z36" s="141"/>
      <c r="AA36" s="141">
        <f t="shared" si="10"/>
        <v>0</v>
      </c>
      <c r="AB36" s="143">
        <f t="shared" si="11"/>
        <v>0</v>
      </c>
      <c r="AC36" s="144"/>
      <c r="AD36" s="141"/>
      <c r="AE36" s="143"/>
      <c r="AF36" s="144">
        <v>1</v>
      </c>
      <c r="AG36" s="141">
        <f t="shared" si="12"/>
        <v>12</v>
      </c>
      <c r="AH36" s="141"/>
      <c r="AI36" s="141">
        <f t="shared" si="13"/>
        <v>0</v>
      </c>
      <c r="AJ36" s="141"/>
      <c r="AK36" s="141">
        <f t="shared" si="14"/>
        <v>0</v>
      </c>
      <c r="AL36" s="141"/>
      <c r="AM36" s="141">
        <f t="shared" si="15"/>
        <v>0</v>
      </c>
      <c r="AN36" s="141"/>
      <c r="AO36" s="141">
        <f t="shared" si="16"/>
        <v>0</v>
      </c>
      <c r="AP36" s="141"/>
      <c r="AQ36" s="141">
        <f t="shared" si="17"/>
        <v>0</v>
      </c>
      <c r="AR36" s="141"/>
      <c r="AS36" s="141">
        <f t="shared" si="18"/>
        <v>0</v>
      </c>
      <c r="AT36" s="141"/>
      <c r="AU36" s="133">
        <f t="shared" si="19"/>
        <v>0</v>
      </c>
      <c r="AV36" s="141"/>
      <c r="AW36" s="133">
        <f t="shared" si="20"/>
        <v>0</v>
      </c>
      <c r="AX36" s="136">
        <f t="shared" si="21"/>
        <v>0</v>
      </c>
      <c r="AY36" s="145">
        <f t="shared" si="22"/>
        <v>12</v>
      </c>
      <c r="AZ36" s="135">
        <f t="shared" si="23"/>
        <v>111</v>
      </c>
    </row>
    <row r="37" spans="1:52" s="105" customFormat="1" ht="13.5">
      <c r="A37" s="134">
        <v>33</v>
      </c>
      <c r="B37" s="137" t="s">
        <v>143</v>
      </c>
      <c r="C37" s="138">
        <v>23491</v>
      </c>
      <c r="D37" s="139" t="s">
        <v>66</v>
      </c>
      <c r="E37" s="140" t="s">
        <v>28</v>
      </c>
      <c r="F37" s="203" t="s">
        <v>66</v>
      </c>
      <c r="G37" s="204">
        <v>9</v>
      </c>
      <c r="H37" s="141">
        <f t="shared" si="0"/>
        <v>54</v>
      </c>
      <c r="I37" s="141"/>
      <c r="J37" s="141">
        <f t="shared" si="1"/>
        <v>0</v>
      </c>
      <c r="K37" s="141">
        <v>9</v>
      </c>
      <c r="L37" s="141">
        <f t="shared" si="2"/>
        <v>22</v>
      </c>
      <c r="M37" s="141"/>
      <c r="N37" s="141">
        <f t="shared" si="3"/>
        <v>0</v>
      </c>
      <c r="O37" s="142">
        <v>5</v>
      </c>
      <c r="P37" s="142">
        <f t="shared" si="4"/>
        <v>10</v>
      </c>
      <c r="Q37" s="142">
        <v>2</v>
      </c>
      <c r="R37" s="142">
        <f t="shared" si="5"/>
        <v>6</v>
      </c>
      <c r="S37" s="143">
        <f t="shared" si="6"/>
        <v>92</v>
      </c>
      <c r="T37" s="141"/>
      <c r="U37" s="141">
        <f t="shared" si="7"/>
        <v>0</v>
      </c>
      <c r="V37" s="141"/>
      <c r="W37" s="141">
        <f t="shared" si="8"/>
        <v>0</v>
      </c>
      <c r="X37" s="141"/>
      <c r="Y37" s="141">
        <f t="shared" si="9"/>
        <v>0</v>
      </c>
      <c r="Z37" s="141"/>
      <c r="AA37" s="141">
        <f t="shared" si="10"/>
        <v>0</v>
      </c>
      <c r="AB37" s="141">
        <f t="shared" si="11"/>
        <v>0</v>
      </c>
      <c r="AC37" s="141"/>
      <c r="AD37" s="141"/>
      <c r="AE37" s="141"/>
      <c r="AF37" s="141">
        <v>1</v>
      </c>
      <c r="AG37" s="141">
        <f t="shared" si="12"/>
        <v>12</v>
      </c>
      <c r="AH37" s="141"/>
      <c r="AI37" s="141">
        <f t="shared" si="13"/>
        <v>0</v>
      </c>
      <c r="AJ37" s="141">
        <v>1</v>
      </c>
      <c r="AK37" s="141">
        <f t="shared" si="14"/>
        <v>3</v>
      </c>
      <c r="AL37" s="141"/>
      <c r="AM37" s="141">
        <f t="shared" si="15"/>
        <v>0</v>
      </c>
      <c r="AN37" s="141"/>
      <c r="AO37" s="141">
        <f t="shared" si="16"/>
        <v>0</v>
      </c>
      <c r="AP37" s="141"/>
      <c r="AQ37" s="141">
        <f t="shared" si="17"/>
        <v>0</v>
      </c>
      <c r="AR37" s="141"/>
      <c r="AS37" s="141">
        <f t="shared" si="18"/>
        <v>0</v>
      </c>
      <c r="AT37" s="141"/>
      <c r="AU37" s="133">
        <f t="shared" si="19"/>
        <v>0</v>
      </c>
      <c r="AV37" s="141"/>
      <c r="AW37" s="133">
        <f t="shared" si="20"/>
        <v>0</v>
      </c>
      <c r="AX37" s="136">
        <f t="shared" si="21"/>
        <v>3</v>
      </c>
      <c r="AY37" s="136">
        <f t="shared" si="22"/>
        <v>15</v>
      </c>
      <c r="AZ37" s="179">
        <f t="shared" si="23"/>
        <v>107</v>
      </c>
    </row>
    <row r="38" spans="1:52" s="105" customFormat="1" ht="13.5">
      <c r="A38" s="134">
        <v>34</v>
      </c>
      <c r="B38" s="137" t="s">
        <v>137</v>
      </c>
      <c r="C38" s="138">
        <v>23756</v>
      </c>
      <c r="D38" s="139" t="s">
        <v>86</v>
      </c>
      <c r="E38" s="140" t="s">
        <v>28</v>
      </c>
      <c r="F38" s="203" t="s">
        <v>66</v>
      </c>
      <c r="G38" s="204">
        <v>9</v>
      </c>
      <c r="H38" s="141">
        <f t="shared" si="0"/>
        <v>54</v>
      </c>
      <c r="I38" s="141"/>
      <c r="J38" s="141">
        <f t="shared" si="1"/>
        <v>0</v>
      </c>
      <c r="K38" s="141">
        <v>8</v>
      </c>
      <c r="L38" s="141">
        <f t="shared" si="2"/>
        <v>20</v>
      </c>
      <c r="M38" s="142"/>
      <c r="N38" s="141">
        <f t="shared" si="3"/>
        <v>0</v>
      </c>
      <c r="O38" s="142">
        <v>5</v>
      </c>
      <c r="P38" s="142">
        <f t="shared" si="4"/>
        <v>10</v>
      </c>
      <c r="Q38" s="142">
        <v>2</v>
      </c>
      <c r="R38" s="142">
        <f t="shared" si="5"/>
        <v>6</v>
      </c>
      <c r="S38" s="143">
        <f t="shared" si="6"/>
        <v>90</v>
      </c>
      <c r="T38" s="144"/>
      <c r="U38" s="141">
        <f t="shared" si="7"/>
        <v>0</v>
      </c>
      <c r="V38" s="141"/>
      <c r="W38" s="141">
        <f t="shared" si="8"/>
        <v>0</v>
      </c>
      <c r="X38" s="141"/>
      <c r="Y38" s="141">
        <f t="shared" si="9"/>
        <v>0</v>
      </c>
      <c r="Z38" s="141"/>
      <c r="AA38" s="141">
        <f t="shared" si="10"/>
        <v>0</v>
      </c>
      <c r="AB38" s="143">
        <f t="shared" si="11"/>
        <v>0</v>
      </c>
      <c r="AC38" s="144"/>
      <c r="AD38" s="141"/>
      <c r="AE38" s="143"/>
      <c r="AF38" s="144">
        <v>1</v>
      </c>
      <c r="AG38" s="141">
        <f t="shared" si="12"/>
        <v>12</v>
      </c>
      <c r="AH38" s="141"/>
      <c r="AI38" s="141">
        <f t="shared" si="13"/>
        <v>0</v>
      </c>
      <c r="AJ38" s="141">
        <v>1</v>
      </c>
      <c r="AK38" s="141">
        <f t="shared" si="14"/>
        <v>3</v>
      </c>
      <c r="AL38" s="141"/>
      <c r="AM38" s="141">
        <f t="shared" si="15"/>
        <v>0</v>
      </c>
      <c r="AN38" s="141"/>
      <c r="AO38" s="141">
        <f t="shared" si="16"/>
        <v>0</v>
      </c>
      <c r="AP38" s="141"/>
      <c r="AQ38" s="141">
        <f t="shared" si="17"/>
        <v>0</v>
      </c>
      <c r="AR38" s="141">
        <v>1</v>
      </c>
      <c r="AS38" s="141">
        <f t="shared" si="18"/>
        <v>1</v>
      </c>
      <c r="AT38" s="141"/>
      <c r="AU38" s="133">
        <f t="shared" si="19"/>
        <v>0</v>
      </c>
      <c r="AV38" s="141"/>
      <c r="AW38" s="133">
        <f t="shared" si="20"/>
        <v>0</v>
      </c>
      <c r="AX38" s="136">
        <f t="shared" si="21"/>
        <v>4</v>
      </c>
      <c r="AY38" s="145">
        <f t="shared" si="22"/>
        <v>16</v>
      </c>
      <c r="AZ38" s="135">
        <f t="shared" si="23"/>
        <v>106</v>
      </c>
    </row>
    <row r="39" spans="1:52" s="105" customFormat="1" ht="13.5">
      <c r="A39" s="134">
        <v>35</v>
      </c>
      <c r="B39" s="137" t="s">
        <v>146</v>
      </c>
      <c r="C39" s="138">
        <v>26166</v>
      </c>
      <c r="D39" s="139" t="s">
        <v>66</v>
      </c>
      <c r="E39" s="140" t="s">
        <v>28</v>
      </c>
      <c r="F39" s="203" t="s">
        <v>66</v>
      </c>
      <c r="G39" s="204">
        <v>7</v>
      </c>
      <c r="H39" s="141">
        <f t="shared" si="0"/>
        <v>42</v>
      </c>
      <c r="I39" s="141"/>
      <c r="J39" s="141">
        <f t="shared" si="1"/>
        <v>0</v>
      </c>
      <c r="K39" s="141">
        <v>13</v>
      </c>
      <c r="L39" s="141">
        <f t="shared" si="2"/>
        <v>30</v>
      </c>
      <c r="M39" s="142"/>
      <c r="N39" s="141">
        <f t="shared" si="3"/>
        <v>0</v>
      </c>
      <c r="O39" s="142">
        <v>3</v>
      </c>
      <c r="P39" s="142">
        <f t="shared" si="4"/>
        <v>6</v>
      </c>
      <c r="Q39" s="142"/>
      <c r="R39" s="142">
        <f t="shared" si="5"/>
        <v>0</v>
      </c>
      <c r="S39" s="143">
        <f t="shared" si="6"/>
        <v>78</v>
      </c>
      <c r="T39" s="144"/>
      <c r="U39" s="141">
        <f t="shared" si="7"/>
        <v>0</v>
      </c>
      <c r="V39" s="141"/>
      <c r="W39" s="141">
        <f t="shared" si="8"/>
        <v>0</v>
      </c>
      <c r="X39" s="141"/>
      <c r="Y39" s="141">
        <f t="shared" si="9"/>
        <v>0</v>
      </c>
      <c r="Z39" s="141"/>
      <c r="AA39" s="141">
        <f t="shared" si="10"/>
        <v>0</v>
      </c>
      <c r="AB39" s="143">
        <f t="shared" si="11"/>
        <v>0</v>
      </c>
      <c r="AC39" s="144"/>
      <c r="AD39" s="141"/>
      <c r="AE39" s="143"/>
      <c r="AF39" s="144">
        <v>1</v>
      </c>
      <c r="AG39" s="141">
        <f t="shared" si="12"/>
        <v>12</v>
      </c>
      <c r="AH39" s="141"/>
      <c r="AI39" s="141">
        <f t="shared" si="13"/>
        <v>0</v>
      </c>
      <c r="AJ39" s="141">
        <v>2</v>
      </c>
      <c r="AK39" s="141">
        <f t="shared" si="14"/>
        <v>6</v>
      </c>
      <c r="AL39" s="141"/>
      <c r="AM39" s="141">
        <f t="shared" si="15"/>
        <v>0</v>
      </c>
      <c r="AN39" s="141"/>
      <c r="AO39" s="141">
        <f t="shared" si="16"/>
        <v>0</v>
      </c>
      <c r="AP39" s="141"/>
      <c r="AQ39" s="141">
        <f t="shared" si="17"/>
        <v>0</v>
      </c>
      <c r="AR39" s="141"/>
      <c r="AS39" s="141">
        <f t="shared" si="18"/>
        <v>0</v>
      </c>
      <c r="AT39" s="141"/>
      <c r="AU39" s="133">
        <f t="shared" si="19"/>
        <v>0</v>
      </c>
      <c r="AV39" s="141"/>
      <c r="AW39" s="133">
        <f t="shared" si="20"/>
        <v>0</v>
      </c>
      <c r="AX39" s="136">
        <f t="shared" si="21"/>
        <v>6</v>
      </c>
      <c r="AY39" s="145">
        <f t="shared" si="22"/>
        <v>18</v>
      </c>
      <c r="AZ39" s="135">
        <f t="shared" si="23"/>
        <v>96</v>
      </c>
    </row>
  </sheetData>
  <sheetProtection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7"/>
  <sheetViews>
    <sheetView zoomScale="85" zoomScaleNormal="85" zoomScalePageLayoutView="0" workbookViewId="0" topLeftCell="A4">
      <selection activeCell="C31" sqref="C31"/>
    </sheetView>
  </sheetViews>
  <sheetFormatPr defaultColWidth="9.140625" defaultRowHeight="15"/>
  <cols>
    <col min="1" max="1" width="4.421875" style="1" customWidth="1"/>
    <col min="2" max="2" width="25.28125" style="1" customWidth="1"/>
    <col min="3" max="3" width="10.8515625" style="1" bestFit="1" customWidth="1"/>
    <col min="4" max="4" width="4.57421875" style="1" bestFit="1" customWidth="1"/>
    <col min="5" max="5" width="3.8515625" style="4" bestFit="1" customWidth="1"/>
    <col min="6" max="6" width="8.28125" style="4" customWidth="1"/>
    <col min="7" max="14" width="4.7109375" style="6" customWidth="1"/>
    <col min="15" max="15" width="5.7109375" style="6" customWidth="1"/>
    <col min="16" max="16" width="4.7109375" style="6" customWidth="1"/>
    <col min="17" max="17" width="4.421875" style="6" customWidth="1"/>
    <col min="18" max="19" width="4.7109375" style="6" customWidth="1"/>
    <col min="20" max="20" width="7.140625" style="6" customWidth="1"/>
    <col min="21" max="21" width="4.00390625" style="6" customWidth="1"/>
    <col min="22" max="22" width="5.28125" style="6" customWidth="1"/>
    <col min="23" max="23" width="3.57421875" style="6" customWidth="1"/>
    <col min="24" max="24" width="5.851562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0" width="3.57421875" style="6" customWidth="1"/>
    <col min="31" max="31" width="4.57421875" style="6" customWidth="1"/>
    <col min="32" max="32" width="6.421875" style="6" customWidth="1"/>
    <col min="33" max="51" width="5.00390625" style="6" customWidth="1"/>
    <col min="52" max="52" width="5.140625" style="6" customWidth="1"/>
    <col min="53" max="16384" width="9.140625" style="1" customWidth="1"/>
  </cols>
  <sheetData>
    <row r="1" spans="1:52" ht="23.25">
      <c r="A1" s="333" t="s">
        <v>362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5"/>
    </row>
    <row r="2" spans="1:52" ht="22.5" thickBot="1">
      <c r="A2" s="289" t="s">
        <v>325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2"/>
    </row>
    <row r="3" spans="1:52" s="32" customFormat="1" ht="27.75" customHeight="1">
      <c r="A3" s="269" t="s">
        <v>373</v>
      </c>
      <c r="B3" s="270"/>
      <c r="C3" s="270"/>
      <c r="D3" s="272"/>
      <c r="E3" s="60"/>
      <c r="F3" s="81"/>
      <c r="G3" s="338" t="s">
        <v>6</v>
      </c>
      <c r="H3" s="270"/>
      <c r="I3" s="270"/>
      <c r="J3" s="270"/>
      <c r="K3" s="270"/>
      <c r="L3" s="270"/>
      <c r="M3" s="271"/>
      <c r="N3" s="271"/>
      <c r="O3" s="271"/>
      <c r="P3" s="271"/>
      <c r="Q3" s="271"/>
      <c r="R3" s="271"/>
      <c r="S3" s="272"/>
      <c r="T3" s="269" t="s">
        <v>11</v>
      </c>
      <c r="U3" s="270"/>
      <c r="V3" s="270"/>
      <c r="W3" s="270"/>
      <c r="X3" s="270"/>
      <c r="Y3" s="270"/>
      <c r="Z3" s="270"/>
      <c r="AA3" s="270"/>
      <c r="AB3" s="272"/>
      <c r="AC3" s="273" t="s">
        <v>12</v>
      </c>
      <c r="AD3" s="274"/>
      <c r="AE3" s="275"/>
      <c r="AF3" s="273" t="s">
        <v>23</v>
      </c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5"/>
      <c r="AZ3" s="276" t="s">
        <v>24</v>
      </c>
    </row>
    <row r="4" spans="1:52" s="32" customFormat="1" ht="123" customHeight="1">
      <c r="A4" s="82" t="s">
        <v>374</v>
      </c>
      <c r="B4" s="65" t="s">
        <v>0</v>
      </c>
      <c r="C4" s="336" t="s">
        <v>1</v>
      </c>
      <c r="D4" s="337"/>
      <c r="E4" s="65"/>
      <c r="F4" s="83"/>
      <c r="G4" s="67" t="s">
        <v>2</v>
      </c>
      <c r="H4" s="68" t="s">
        <v>3</v>
      </c>
      <c r="I4" s="68" t="s">
        <v>369</v>
      </c>
      <c r="J4" s="68" t="s">
        <v>3</v>
      </c>
      <c r="K4" s="68" t="s">
        <v>4</v>
      </c>
      <c r="L4" s="68" t="s">
        <v>3</v>
      </c>
      <c r="M4" s="68" t="s">
        <v>370</v>
      </c>
      <c r="N4" s="68" t="s">
        <v>3</v>
      </c>
      <c r="O4" s="68" t="s">
        <v>381</v>
      </c>
      <c r="P4" s="67" t="s">
        <v>3</v>
      </c>
      <c r="Q4" s="67" t="s">
        <v>382</v>
      </c>
      <c r="R4" s="67" t="s">
        <v>3</v>
      </c>
      <c r="S4" s="69" t="s">
        <v>5</v>
      </c>
      <c r="T4" s="70" t="s">
        <v>33</v>
      </c>
      <c r="U4" s="68" t="s">
        <v>3</v>
      </c>
      <c r="V4" s="71" t="s">
        <v>7</v>
      </c>
      <c r="W4" s="68" t="s">
        <v>3</v>
      </c>
      <c r="X4" s="72" t="s">
        <v>13</v>
      </c>
      <c r="Y4" s="68" t="s">
        <v>3</v>
      </c>
      <c r="Z4" s="72" t="s">
        <v>14</v>
      </c>
      <c r="AA4" s="68" t="s">
        <v>3</v>
      </c>
      <c r="AB4" s="69" t="s">
        <v>5</v>
      </c>
      <c r="AC4" s="66" t="s">
        <v>8</v>
      </c>
      <c r="AD4" s="68" t="s">
        <v>9</v>
      </c>
      <c r="AE4" s="73" t="s">
        <v>10</v>
      </c>
      <c r="AF4" s="74" t="s">
        <v>15</v>
      </c>
      <c r="AG4" s="68" t="s">
        <v>3</v>
      </c>
      <c r="AH4" s="75" t="s">
        <v>16</v>
      </c>
      <c r="AI4" s="68" t="s">
        <v>3</v>
      </c>
      <c r="AJ4" s="75" t="s">
        <v>17</v>
      </c>
      <c r="AK4" s="68" t="s">
        <v>3</v>
      </c>
      <c r="AL4" s="75" t="s">
        <v>18</v>
      </c>
      <c r="AM4" s="68" t="s">
        <v>3</v>
      </c>
      <c r="AN4" s="75" t="s">
        <v>19</v>
      </c>
      <c r="AO4" s="68" t="s">
        <v>3</v>
      </c>
      <c r="AP4" s="75" t="s">
        <v>20</v>
      </c>
      <c r="AQ4" s="68" t="s">
        <v>3</v>
      </c>
      <c r="AR4" s="75" t="s">
        <v>21</v>
      </c>
      <c r="AS4" s="68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69" t="s">
        <v>22</v>
      </c>
      <c r="AZ4" s="277"/>
    </row>
    <row r="5" spans="1:52" s="107" customFormat="1" ht="15.75">
      <c r="A5" s="144">
        <v>1</v>
      </c>
      <c r="B5" s="205" t="s">
        <v>118</v>
      </c>
      <c r="C5" s="206">
        <v>21463</v>
      </c>
      <c r="D5" s="139" t="s">
        <v>44</v>
      </c>
      <c r="E5" s="205" t="s">
        <v>28</v>
      </c>
      <c r="F5" s="137" t="s">
        <v>109</v>
      </c>
      <c r="G5" s="204">
        <v>11</v>
      </c>
      <c r="H5" s="141">
        <f aca="true" t="shared" si="0" ref="H5:H26">G5*6</f>
        <v>66</v>
      </c>
      <c r="I5" s="141"/>
      <c r="J5" s="141">
        <f aca="true" t="shared" si="1" ref="J5:J26">I5*6</f>
        <v>0</v>
      </c>
      <c r="K5" s="141">
        <v>18</v>
      </c>
      <c r="L5" s="141">
        <f aca="true" t="shared" si="2" ref="L5:L26">IF(K5&gt;4,K5*2+4,K5*3)</f>
        <v>40</v>
      </c>
      <c r="M5" s="142"/>
      <c r="N5" s="141">
        <f aca="true" t="shared" si="3" ref="N5:N26">IF(M5&gt;4,M5*2+4,M5*3)</f>
        <v>0</v>
      </c>
      <c r="O5" s="142">
        <v>5</v>
      </c>
      <c r="P5" s="142">
        <f aca="true" t="shared" si="4" ref="P5:P26">O5*2</f>
        <v>10</v>
      </c>
      <c r="Q5" s="142">
        <v>2</v>
      </c>
      <c r="R5" s="142">
        <f aca="true" t="shared" si="5" ref="R5:R26">Q5*3</f>
        <v>6</v>
      </c>
      <c r="S5" s="143">
        <f aca="true" t="shared" si="6" ref="S5:S26">H5+J5+L5+N5+P5+R5</f>
        <v>122</v>
      </c>
      <c r="T5" s="144"/>
      <c r="U5" s="141">
        <f aca="true" t="shared" si="7" ref="U5:U26">IF(T5=0,0,6)</f>
        <v>0</v>
      </c>
      <c r="V5" s="141"/>
      <c r="W5" s="141">
        <f aca="true" t="shared" si="8" ref="W5:W26">V5*4</f>
        <v>0</v>
      </c>
      <c r="X5" s="141"/>
      <c r="Y5" s="141">
        <f aca="true" t="shared" si="9" ref="Y5:Y26">X5*3</f>
        <v>0</v>
      </c>
      <c r="Z5" s="141"/>
      <c r="AA5" s="141">
        <f aca="true" t="shared" si="10" ref="AA5:AA26">IF(Z5=0,0,6)</f>
        <v>0</v>
      </c>
      <c r="AB5" s="143">
        <f aca="true" t="shared" si="11" ref="AB5:AB26">U5+W5+Y5+AA5</f>
        <v>0</v>
      </c>
      <c r="AC5" s="144"/>
      <c r="AD5" s="141"/>
      <c r="AE5" s="143"/>
      <c r="AF5" s="144">
        <v>1</v>
      </c>
      <c r="AG5" s="141">
        <f aca="true" t="shared" si="12" ref="AG5:AG26">AF5*12</f>
        <v>12</v>
      </c>
      <c r="AH5" s="141"/>
      <c r="AI5" s="141">
        <f aca="true" t="shared" si="13" ref="AI5:AI26">AH5*5</f>
        <v>0</v>
      </c>
      <c r="AJ5" s="141">
        <v>2</v>
      </c>
      <c r="AK5" s="141">
        <f aca="true" t="shared" si="14" ref="AK5:AK26">AJ5*3</f>
        <v>6</v>
      </c>
      <c r="AL5" s="141"/>
      <c r="AM5" s="141">
        <f aca="true" t="shared" si="15" ref="AM5:AM26">AL5*1</f>
        <v>0</v>
      </c>
      <c r="AN5" s="141"/>
      <c r="AO5" s="141">
        <f aca="true" t="shared" si="16" ref="AO5:AO26">AN5*5</f>
        <v>0</v>
      </c>
      <c r="AP5" s="141"/>
      <c r="AQ5" s="141">
        <f aca="true" t="shared" si="17" ref="AQ5:AQ26">AP5*5</f>
        <v>0</v>
      </c>
      <c r="AR5" s="141"/>
      <c r="AS5" s="141">
        <f aca="true" t="shared" si="18" ref="AS5:AS26">AR5*1</f>
        <v>0</v>
      </c>
      <c r="AT5" s="141"/>
      <c r="AU5" s="133">
        <f aca="true" t="shared" si="19" ref="AU5:AU26">AT5*0.5</f>
        <v>0</v>
      </c>
      <c r="AV5" s="141"/>
      <c r="AW5" s="133">
        <f aca="true" t="shared" si="20" ref="AW5:AW26">AV5*1</f>
        <v>0</v>
      </c>
      <c r="AX5" s="136">
        <f aca="true" t="shared" si="21" ref="AX5:AX26">IF(AI5+AK5+AM5+AO5+AQ5+AS5+AU5+AW5&gt;10,10,AI5+AK5+AM5+AO5+AQ5+AS5+AU5+AW5)</f>
        <v>6</v>
      </c>
      <c r="AY5" s="145">
        <f aca="true" t="shared" si="22" ref="AY5:AY26">AG5+AX5</f>
        <v>18</v>
      </c>
      <c r="AZ5" s="207">
        <f aca="true" t="shared" si="23" ref="AZ5:AZ26">S5+AB5+AY5</f>
        <v>140</v>
      </c>
    </row>
    <row r="6" spans="1:52" s="107" customFormat="1" ht="15.75">
      <c r="A6" s="144">
        <v>2</v>
      </c>
      <c r="B6" s="205" t="s">
        <v>115</v>
      </c>
      <c r="C6" s="206">
        <v>23454</v>
      </c>
      <c r="D6" s="139" t="s">
        <v>44</v>
      </c>
      <c r="E6" s="205" t="s">
        <v>28</v>
      </c>
      <c r="F6" s="137" t="s">
        <v>109</v>
      </c>
      <c r="G6" s="204">
        <v>11</v>
      </c>
      <c r="H6" s="141">
        <f t="shared" si="0"/>
        <v>66</v>
      </c>
      <c r="I6" s="141"/>
      <c r="J6" s="141">
        <f t="shared" si="1"/>
        <v>0</v>
      </c>
      <c r="K6" s="141">
        <v>17</v>
      </c>
      <c r="L6" s="141">
        <f t="shared" si="2"/>
        <v>38</v>
      </c>
      <c r="M6" s="142"/>
      <c r="N6" s="141">
        <f t="shared" si="3"/>
        <v>0</v>
      </c>
      <c r="O6" s="142">
        <v>5</v>
      </c>
      <c r="P6" s="142">
        <f t="shared" si="4"/>
        <v>10</v>
      </c>
      <c r="Q6" s="142">
        <v>2</v>
      </c>
      <c r="R6" s="142">
        <f t="shared" si="5"/>
        <v>6</v>
      </c>
      <c r="S6" s="143">
        <f t="shared" si="6"/>
        <v>120</v>
      </c>
      <c r="T6" s="144"/>
      <c r="U6" s="141">
        <f t="shared" si="7"/>
        <v>0</v>
      </c>
      <c r="V6" s="141"/>
      <c r="W6" s="141">
        <f t="shared" si="8"/>
        <v>0</v>
      </c>
      <c r="X6" s="141"/>
      <c r="Y6" s="141">
        <f t="shared" si="9"/>
        <v>0</v>
      </c>
      <c r="Z6" s="141"/>
      <c r="AA6" s="141">
        <f t="shared" si="10"/>
        <v>0</v>
      </c>
      <c r="AB6" s="143">
        <f t="shared" si="11"/>
        <v>0</v>
      </c>
      <c r="AC6" s="144"/>
      <c r="AD6" s="141"/>
      <c r="AE6" s="143"/>
      <c r="AF6" s="144">
        <v>1</v>
      </c>
      <c r="AG6" s="141">
        <f t="shared" si="12"/>
        <v>12</v>
      </c>
      <c r="AH6" s="141"/>
      <c r="AI6" s="141">
        <f t="shared" si="13"/>
        <v>0</v>
      </c>
      <c r="AJ6" s="141">
        <v>2</v>
      </c>
      <c r="AK6" s="141">
        <f t="shared" si="14"/>
        <v>6</v>
      </c>
      <c r="AL6" s="141"/>
      <c r="AM6" s="141">
        <f t="shared" si="15"/>
        <v>0</v>
      </c>
      <c r="AN6" s="141"/>
      <c r="AO6" s="141">
        <f t="shared" si="16"/>
        <v>0</v>
      </c>
      <c r="AP6" s="141"/>
      <c r="AQ6" s="141">
        <f t="shared" si="17"/>
        <v>0</v>
      </c>
      <c r="AR6" s="141">
        <v>1</v>
      </c>
      <c r="AS6" s="141">
        <f t="shared" si="18"/>
        <v>1</v>
      </c>
      <c r="AT6" s="133"/>
      <c r="AU6" s="133">
        <f t="shared" si="19"/>
        <v>0</v>
      </c>
      <c r="AV6" s="133"/>
      <c r="AW6" s="133">
        <f t="shared" si="20"/>
        <v>0</v>
      </c>
      <c r="AX6" s="136">
        <f t="shared" si="21"/>
        <v>7</v>
      </c>
      <c r="AY6" s="145">
        <f t="shared" si="22"/>
        <v>19</v>
      </c>
      <c r="AZ6" s="207">
        <f t="shared" si="23"/>
        <v>139</v>
      </c>
    </row>
    <row r="7" spans="1:52" s="107" customFormat="1" ht="15.75">
      <c r="A7" s="144">
        <v>3</v>
      </c>
      <c r="B7" s="205" t="s">
        <v>133</v>
      </c>
      <c r="C7" s="206">
        <v>24800</v>
      </c>
      <c r="D7" s="139" t="s">
        <v>44</v>
      </c>
      <c r="E7" s="205" t="s">
        <v>28</v>
      </c>
      <c r="F7" s="137" t="s">
        <v>109</v>
      </c>
      <c r="G7" s="204">
        <v>11</v>
      </c>
      <c r="H7" s="141">
        <f t="shared" si="0"/>
        <v>66</v>
      </c>
      <c r="I7" s="141"/>
      <c r="J7" s="141">
        <f t="shared" si="1"/>
        <v>0</v>
      </c>
      <c r="K7" s="141">
        <v>15</v>
      </c>
      <c r="L7" s="141">
        <f t="shared" si="2"/>
        <v>34</v>
      </c>
      <c r="M7" s="142"/>
      <c r="N7" s="141">
        <f t="shared" si="3"/>
        <v>0</v>
      </c>
      <c r="O7" s="142">
        <v>5</v>
      </c>
      <c r="P7" s="142">
        <f t="shared" si="4"/>
        <v>10</v>
      </c>
      <c r="Q7" s="142">
        <v>2</v>
      </c>
      <c r="R7" s="142">
        <f t="shared" si="5"/>
        <v>6</v>
      </c>
      <c r="S7" s="143">
        <f t="shared" si="6"/>
        <v>116</v>
      </c>
      <c r="T7" s="144"/>
      <c r="U7" s="141">
        <f t="shared" si="7"/>
        <v>0</v>
      </c>
      <c r="V7" s="141"/>
      <c r="W7" s="141">
        <f t="shared" si="8"/>
        <v>0</v>
      </c>
      <c r="X7" s="141">
        <v>1</v>
      </c>
      <c r="Y7" s="141">
        <f t="shared" si="9"/>
        <v>3</v>
      </c>
      <c r="Z7" s="141"/>
      <c r="AA7" s="141">
        <f t="shared" si="10"/>
        <v>0</v>
      </c>
      <c r="AB7" s="143">
        <f t="shared" si="11"/>
        <v>3</v>
      </c>
      <c r="AC7" s="144"/>
      <c r="AD7" s="141"/>
      <c r="AE7" s="143"/>
      <c r="AF7" s="144">
        <v>1</v>
      </c>
      <c r="AG7" s="141">
        <f t="shared" si="12"/>
        <v>12</v>
      </c>
      <c r="AH7" s="141"/>
      <c r="AI7" s="141">
        <f t="shared" si="13"/>
        <v>0</v>
      </c>
      <c r="AJ7" s="141">
        <v>1</v>
      </c>
      <c r="AK7" s="141">
        <f t="shared" si="14"/>
        <v>3</v>
      </c>
      <c r="AL7" s="141"/>
      <c r="AM7" s="141">
        <f t="shared" si="15"/>
        <v>0</v>
      </c>
      <c r="AN7" s="141">
        <v>1</v>
      </c>
      <c r="AO7" s="141">
        <f t="shared" si="16"/>
        <v>5</v>
      </c>
      <c r="AP7" s="141"/>
      <c r="AQ7" s="141">
        <f t="shared" si="17"/>
        <v>0</v>
      </c>
      <c r="AR7" s="141"/>
      <c r="AS7" s="141">
        <f t="shared" si="18"/>
        <v>0</v>
      </c>
      <c r="AT7" s="141"/>
      <c r="AU7" s="133">
        <f t="shared" si="19"/>
        <v>0</v>
      </c>
      <c r="AV7" s="141"/>
      <c r="AW7" s="133">
        <f t="shared" si="20"/>
        <v>0</v>
      </c>
      <c r="AX7" s="136">
        <f t="shared" si="21"/>
        <v>8</v>
      </c>
      <c r="AY7" s="145">
        <f t="shared" si="22"/>
        <v>20</v>
      </c>
      <c r="AZ7" s="207">
        <f t="shared" si="23"/>
        <v>139</v>
      </c>
    </row>
    <row r="8" spans="1:52" s="107" customFormat="1" ht="15.75">
      <c r="A8" s="144">
        <v>4</v>
      </c>
      <c r="B8" s="205" t="s">
        <v>127</v>
      </c>
      <c r="C8" s="206">
        <v>21792</v>
      </c>
      <c r="D8" s="139" t="s">
        <v>44</v>
      </c>
      <c r="E8" s="205" t="s">
        <v>28</v>
      </c>
      <c r="F8" s="137" t="s">
        <v>109</v>
      </c>
      <c r="G8" s="204">
        <v>11</v>
      </c>
      <c r="H8" s="141">
        <f t="shared" si="0"/>
        <v>66</v>
      </c>
      <c r="I8" s="141"/>
      <c r="J8" s="141">
        <f t="shared" si="1"/>
        <v>0</v>
      </c>
      <c r="K8" s="141">
        <v>17</v>
      </c>
      <c r="L8" s="141">
        <f t="shared" si="2"/>
        <v>38</v>
      </c>
      <c r="M8" s="142"/>
      <c r="N8" s="141">
        <f t="shared" si="3"/>
        <v>0</v>
      </c>
      <c r="O8" s="142">
        <v>5</v>
      </c>
      <c r="P8" s="142">
        <f t="shared" si="4"/>
        <v>10</v>
      </c>
      <c r="Q8" s="142">
        <v>2</v>
      </c>
      <c r="R8" s="142">
        <f t="shared" si="5"/>
        <v>6</v>
      </c>
      <c r="S8" s="143">
        <f t="shared" si="6"/>
        <v>120</v>
      </c>
      <c r="T8" s="144"/>
      <c r="U8" s="141">
        <f t="shared" si="7"/>
        <v>0</v>
      </c>
      <c r="V8" s="141"/>
      <c r="W8" s="141">
        <f t="shared" si="8"/>
        <v>0</v>
      </c>
      <c r="X8" s="141"/>
      <c r="Y8" s="141">
        <f t="shared" si="9"/>
        <v>0</v>
      </c>
      <c r="Z8" s="141"/>
      <c r="AA8" s="141">
        <f t="shared" si="10"/>
        <v>0</v>
      </c>
      <c r="AB8" s="143">
        <f t="shared" si="11"/>
        <v>0</v>
      </c>
      <c r="AC8" s="144"/>
      <c r="AD8" s="141"/>
      <c r="AE8" s="143"/>
      <c r="AF8" s="144">
        <v>1</v>
      </c>
      <c r="AG8" s="141">
        <f t="shared" si="12"/>
        <v>12</v>
      </c>
      <c r="AH8" s="141"/>
      <c r="AI8" s="141">
        <f t="shared" si="13"/>
        <v>0</v>
      </c>
      <c r="AJ8" s="141">
        <v>2</v>
      </c>
      <c r="AK8" s="141">
        <f t="shared" si="14"/>
        <v>6</v>
      </c>
      <c r="AL8" s="141"/>
      <c r="AM8" s="141">
        <f t="shared" si="15"/>
        <v>0</v>
      </c>
      <c r="AN8" s="141"/>
      <c r="AO8" s="141">
        <f t="shared" si="16"/>
        <v>0</v>
      </c>
      <c r="AP8" s="141"/>
      <c r="AQ8" s="141">
        <f t="shared" si="17"/>
        <v>0</v>
      </c>
      <c r="AR8" s="141"/>
      <c r="AS8" s="141">
        <f t="shared" si="18"/>
        <v>0</v>
      </c>
      <c r="AT8" s="141"/>
      <c r="AU8" s="133">
        <f t="shared" si="19"/>
        <v>0</v>
      </c>
      <c r="AV8" s="141"/>
      <c r="AW8" s="133">
        <f t="shared" si="20"/>
        <v>0</v>
      </c>
      <c r="AX8" s="136">
        <f t="shared" si="21"/>
        <v>6</v>
      </c>
      <c r="AY8" s="145">
        <f t="shared" si="22"/>
        <v>18</v>
      </c>
      <c r="AZ8" s="207">
        <f t="shared" si="23"/>
        <v>138</v>
      </c>
    </row>
    <row r="9" spans="1:52" s="107" customFormat="1" ht="15.75">
      <c r="A9" s="144">
        <v>5</v>
      </c>
      <c r="B9" s="205" t="s">
        <v>129</v>
      </c>
      <c r="C9" s="206">
        <v>23166</v>
      </c>
      <c r="D9" s="139" t="s">
        <v>44</v>
      </c>
      <c r="E9" s="205" t="s">
        <v>28</v>
      </c>
      <c r="F9" s="137" t="s">
        <v>109</v>
      </c>
      <c r="G9" s="204">
        <v>11</v>
      </c>
      <c r="H9" s="141">
        <f t="shared" si="0"/>
        <v>66</v>
      </c>
      <c r="I9" s="141"/>
      <c r="J9" s="141">
        <f t="shared" si="1"/>
        <v>0</v>
      </c>
      <c r="K9" s="141">
        <v>17</v>
      </c>
      <c r="L9" s="141">
        <f t="shared" si="2"/>
        <v>38</v>
      </c>
      <c r="M9" s="142"/>
      <c r="N9" s="141">
        <f t="shared" si="3"/>
        <v>0</v>
      </c>
      <c r="O9" s="142">
        <v>5</v>
      </c>
      <c r="P9" s="142">
        <f t="shared" si="4"/>
        <v>10</v>
      </c>
      <c r="Q9" s="142">
        <v>2</v>
      </c>
      <c r="R9" s="142">
        <f t="shared" si="5"/>
        <v>6</v>
      </c>
      <c r="S9" s="143">
        <f t="shared" si="6"/>
        <v>120</v>
      </c>
      <c r="T9" s="144"/>
      <c r="U9" s="141">
        <f t="shared" si="7"/>
        <v>0</v>
      </c>
      <c r="V9" s="141"/>
      <c r="W9" s="141">
        <f t="shared" si="8"/>
        <v>0</v>
      </c>
      <c r="X9" s="141"/>
      <c r="Y9" s="141">
        <f t="shared" si="9"/>
        <v>0</v>
      </c>
      <c r="Z9" s="141"/>
      <c r="AA9" s="141">
        <f t="shared" si="10"/>
        <v>0</v>
      </c>
      <c r="AB9" s="143">
        <f t="shared" si="11"/>
        <v>0</v>
      </c>
      <c r="AC9" s="144"/>
      <c r="AD9" s="141"/>
      <c r="AE9" s="143"/>
      <c r="AF9" s="144">
        <v>1</v>
      </c>
      <c r="AG9" s="141">
        <f t="shared" si="12"/>
        <v>12</v>
      </c>
      <c r="AH9" s="141"/>
      <c r="AI9" s="141">
        <f t="shared" si="13"/>
        <v>0</v>
      </c>
      <c r="AJ9" s="141">
        <v>2</v>
      </c>
      <c r="AK9" s="141">
        <f t="shared" si="14"/>
        <v>6</v>
      </c>
      <c r="AL9" s="141"/>
      <c r="AM9" s="141">
        <f t="shared" si="15"/>
        <v>0</v>
      </c>
      <c r="AN9" s="141"/>
      <c r="AO9" s="141">
        <f t="shared" si="16"/>
        <v>0</v>
      </c>
      <c r="AP9" s="141"/>
      <c r="AQ9" s="141">
        <f t="shared" si="17"/>
        <v>0</v>
      </c>
      <c r="AR9" s="141"/>
      <c r="AS9" s="141">
        <f t="shared" si="18"/>
        <v>0</v>
      </c>
      <c r="AT9" s="141"/>
      <c r="AU9" s="133">
        <f t="shared" si="19"/>
        <v>0</v>
      </c>
      <c r="AV9" s="141"/>
      <c r="AW9" s="133">
        <f t="shared" si="20"/>
        <v>0</v>
      </c>
      <c r="AX9" s="136">
        <f t="shared" si="21"/>
        <v>6</v>
      </c>
      <c r="AY9" s="145">
        <f t="shared" si="22"/>
        <v>18</v>
      </c>
      <c r="AZ9" s="207">
        <f t="shared" si="23"/>
        <v>138</v>
      </c>
    </row>
    <row r="10" spans="1:52" s="107" customFormat="1" ht="15.75">
      <c r="A10" s="144">
        <v>6</v>
      </c>
      <c r="B10" s="205" t="s">
        <v>128</v>
      </c>
      <c r="C10" s="206">
        <v>23286</v>
      </c>
      <c r="D10" s="139" t="s">
        <v>44</v>
      </c>
      <c r="E10" s="205" t="s">
        <v>28</v>
      </c>
      <c r="F10" s="137" t="s">
        <v>109</v>
      </c>
      <c r="G10" s="204">
        <v>11</v>
      </c>
      <c r="H10" s="141">
        <f t="shared" si="0"/>
        <v>66</v>
      </c>
      <c r="I10" s="141"/>
      <c r="J10" s="141">
        <f t="shared" si="1"/>
        <v>0</v>
      </c>
      <c r="K10" s="141">
        <v>16</v>
      </c>
      <c r="L10" s="141">
        <f t="shared" si="2"/>
        <v>36</v>
      </c>
      <c r="M10" s="142"/>
      <c r="N10" s="141">
        <f t="shared" si="3"/>
        <v>0</v>
      </c>
      <c r="O10" s="142">
        <v>5</v>
      </c>
      <c r="P10" s="142">
        <f t="shared" si="4"/>
        <v>10</v>
      </c>
      <c r="Q10" s="142">
        <v>2</v>
      </c>
      <c r="R10" s="142">
        <f t="shared" si="5"/>
        <v>6</v>
      </c>
      <c r="S10" s="143">
        <f t="shared" si="6"/>
        <v>118</v>
      </c>
      <c r="T10" s="144"/>
      <c r="U10" s="141">
        <f t="shared" si="7"/>
        <v>0</v>
      </c>
      <c r="V10" s="141"/>
      <c r="W10" s="141">
        <f t="shared" si="8"/>
        <v>0</v>
      </c>
      <c r="X10" s="141"/>
      <c r="Y10" s="141">
        <f t="shared" si="9"/>
        <v>0</v>
      </c>
      <c r="Z10" s="141"/>
      <c r="AA10" s="141">
        <f t="shared" si="10"/>
        <v>0</v>
      </c>
      <c r="AB10" s="143">
        <f t="shared" si="11"/>
        <v>0</v>
      </c>
      <c r="AC10" s="144"/>
      <c r="AD10" s="141"/>
      <c r="AE10" s="143"/>
      <c r="AF10" s="144">
        <v>1</v>
      </c>
      <c r="AG10" s="141">
        <f t="shared" si="12"/>
        <v>12</v>
      </c>
      <c r="AH10" s="141"/>
      <c r="AI10" s="141">
        <f t="shared" si="13"/>
        <v>0</v>
      </c>
      <c r="AJ10" s="141">
        <v>2</v>
      </c>
      <c r="AK10" s="141">
        <f t="shared" si="14"/>
        <v>6</v>
      </c>
      <c r="AL10" s="141"/>
      <c r="AM10" s="141">
        <f t="shared" si="15"/>
        <v>0</v>
      </c>
      <c r="AN10" s="141"/>
      <c r="AO10" s="141">
        <f t="shared" si="16"/>
        <v>0</v>
      </c>
      <c r="AP10" s="141"/>
      <c r="AQ10" s="141">
        <f t="shared" si="17"/>
        <v>0</v>
      </c>
      <c r="AR10" s="141">
        <v>1</v>
      </c>
      <c r="AS10" s="141">
        <f t="shared" si="18"/>
        <v>1</v>
      </c>
      <c r="AT10" s="141"/>
      <c r="AU10" s="133">
        <f t="shared" si="19"/>
        <v>0</v>
      </c>
      <c r="AV10" s="141"/>
      <c r="AW10" s="133">
        <f t="shared" si="20"/>
        <v>0</v>
      </c>
      <c r="AX10" s="136">
        <f t="shared" si="21"/>
        <v>7</v>
      </c>
      <c r="AY10" s="145">
        <f t="shared" si="22"/>
        <v>19</v>
      </c>
      <c r="AZ10" s="207">
        <f t="shared" si="23"/>
        <v>137</v>
      </c>
    </row>
    <row r="11" spans="1:52" s="107" customFormat="1" ht="15.75">
      <c r="A11" s="144">
        <v>7</v>
      </c>
      <c r="B11" s="205" t="s">
        <v>108</v>
      </c>
      <c r="C11" s="206">
        <v>22415</v>
      </c>
      <c r="D11" s="139" t="s">
        <v>44</v>
      </c>
      <c r="E11" s="205" t="s">
        <v>28</v>
      </c>
      <c r="F11" s="137" t="s">
        <v>109</v>
      </c>
      <c r="G11" s="204">
        <v>11</v>
      </c>
      <c r="H11" s="141">
        <f t="shared" si="0"/>
        <v>66</v>
      </c>
      <c r="I11" s="141"/>
      <c r="J11" s="141">
        <f t="shared" si="1"/>
        <v>0</v>
      </c>
      <c r="K11" s="141">
        <v>16</v>
      </c>
      <c r="L11" s="141">
        <f t="shared" si="2"/>
        <v>36</v>
      </c>
      <c r="M11" s="142"/>
      <c r="N11" s="141">
        <f t="shared" si="3"/>
        <v>0</v>
      </c>
      <c r="O11" s="142">
        <v>5</v>
      </c>
      <c r="P11" s="142">
        <f t="shared" si="4"/>
        <v>10</v>
      </c>
      <c r="Q11" s="142">
        <v>2</v>
      </c>
      <c r="R11" s="142">
        <f t="shared" si="5"/>
        <v>6</v>
      </c>
      <c r="S11" s="143">
        <f t="shared" si="6"/>
        <v>118</v>
      </c>
      <c r="T11" s="144"/>
      <c r="U11" s="141">
        <f t="shared" si="7"/>
        <v>0</v>
      </c>
      <c r="V11" s="141"/>
      <c r="W11" s="141">
        <f t="shared" si="8"/>
        <v>0</v>
      </c>
      <c r="X11" s="141"/>
      <c r="Y11" s="141">
        <f t="shared" si="9"/>
        <v>0</v>
      </c>
      <c r="Z11" s="141"/>
      <c r="AA11" s="141">
        <f t="shared" si="10"/>
        <v>0</v>
      </c>
      <c r="AB11" s="143">
        <f t="shared" si="11"/>
        <v>0</v>
      </c>
      <c r="AC11" s="144"/>
      <c r="AD11" s="141"/>
      <c r="AE11" s="143"/>
      <c r="AF11" s="144">
        <v>1</v>
      </c>
      <c r="AG11" s="141">
        <f t="shared" si="12"/>
        <v>12</v>
      </c>
      <c r="AH11" s="141"/>
      <c r="AI11" s="141">
        <f t="shared" si="13"/>
        <v>0</v>
      </c>
      <c r="AJ11" s="141">
        <v>2</v>
      </c>
      <c r="AK11" s="141">
        <f t="shared" si="14"/>
        <v>6</v>
      </c>
      <c r="AL11" s="141"/>
      <c r="AM11" s="141">
        <f t="shared" si="15"/>
        <v>0</v>
      </c>
      <c r="AN11" s="141"/>
      <c r="AO11" s="141">
        <f t="shared" si="16"/>
        <v>0</v>
      </c>
      <c r="AP11" s="141"/>
      <c r="AQ11" s="141">
        <f t="shared" si="17"/>
        <v>0</v>
      </c>
      <c r="AR11" s="141"/>
      <c r="AS11" s="141">
        <f t="shared" si="18"/>
        <v>0</v>
      </c>
      <c r="AT11" s="141"/>
      <c r="AU11" s="133">
        <f t="shared" si="19"/>
        <v>0</v>
      </c>
      <c r="AV11" s="141"/>
      <c r="AW11" s="133">
        <f t="shared" si="20"/>
        <v>0</v>
      </c>
      <c r="AX11" s="136">
        <f t="shared" si="21"/>
        <v>6</v>
      </c>
      <c r="AY11" s="145">
        <f t="shared" si="22"/>
        <v>18</v>
      </c>
      <c r="AZ11" s="207">
        <f t="shared" si="23"/>
        <v>136</v>
      </c>
    </row>
    <row r="12" spans="1:52" s="107" customFormat="1" ht="15.75">
      <c r="A12" s="144">
        <v>8</v>
      </c>
      <c r="B12" s="205" t="s">
        <v>114</v>
      </c>
      <c r="C12" s="206">
        <v>22935</v>
      </c>
      <c r="D12" s="139" t="s">
        <v>44</v>
      </c>
      <c r="E12" s="205" t="s">
        <v>28</v>
      </c>
      <c r="F12" s="137" t="s">
        <v>109</v>
      </c>
      <c r="G12" s="204">
        <v>11</v>
      </c>
      <c r="H12" s="141">
        <f t="shared" si="0"/>
        <v>66</v>
      </c>
      <c r="I12" s="141"/>
      <c r="J12" s="141">
        <f t="shared" si="1"/>
        <v>0</v>
      </c>
      <c r="K12" s="141">
        <v>16</v>
      </c>
      <c r="L12" s="141">
        <f t="shared" si="2"/>
        <v>36</v>
      </c>
      <c r="M12" s="142"/>
      <c r="N12" s="141">
        <f t="shared" si="3"/>
        <v>0</v>
      </c>
      <c r="O12" s="142">
        <v>5</v>
      </c>
      <c r="P12" s="142">
        <f t="shared" si="4"/>
        <v>10</v>
      </c>
      <c r="Q12" s="142">
        <v>2</v>
      </c>
      <c r="R12" s="142">
        <f t="shared" si="5"/>
        <v>6</v>
      </c>
      <c r="S12" s="143">
        <f t="shared" si="6"/>
        <v>118</v>
      </c>
      <c r="T12" s="144"/>
      <c r="U12" s="141">
        <f t="shared" si="7"/>
        <v>0</v>
      </c>
      <c r="V12" s="141"/>
      <c r="W12" s="141">
        <f t="shared" si="8"/>
        <v>0</v>
      </c>
      <c r="X12" s="141"/>
      <c r="Y12" s="141">
        <f t="shared" si="9"/>
        <v>0</v>
      </c>
      <c r="Z12" s="141"/>
      <c r="AA12" s="141">
        <f t="shared" si="10"/>
        <v>0</v>
      </c>
      <c r="AB12" s="143">
        <f t="shared" si="11"/>
        <v>0</v>
      </c>
      <c r="AC12" s="144"/>
      <c r="AD12" s="141"/>
      <c r="AE12" s="143"/>
      <c r="AF12" s="144">
        <v>1</v>
      </c>
      <c r="AG12" s="141">
        <f t="shared" si="12"/>
        <v>12</v>
      </c>
      <c r="AH12" s="141"/>
      <c r="AI12" s="141">
        <f t="shared" si="13"/>
        <v>0</v>
      </c>
      <c r="AJ12" s="141">
        <v>2</v>
      </c>
      <c r="AK12" s="141">
        <f t="shared" si="14"/>
        <v>6</v>
      </c>
      <c r="AL12" s="141"/>
      <c r="AM12" s="141">
        <f t="shared" si="15"/>
        <v>0</v>
      </c>
      <c r="AN12" s="141"/>
      <c r="AO12" s="141">
        <f t="shared" si="16"/>
        <v>0</v>
      </c>
      <c r="AP12" s="141"/>
      <c r="AQ12" s="141">
        <f t="shared" si="17"/>
        <v>0</v>
      </c>
      <c r="AR12" s="141"/>
      <c r="AS12" s="141">
        <f t="shared" si="18"/>
        <v>0</v>
      </c>
      <c r="AT12" s="141"/>
      <c r="AU12" s="133">
        <f t="shared" si="19"/>
        <v>0</v>
      </c>
      <c r="AV12" s="141"/>
      <c r="AW12" s="133">
        <f t="shared" si="20"/>
        <v>0</v>
      </c>
      <c r="AX12" s="136">
        <f t="shared" si="21"/>
        <v>6</v>
      </c>
      <c r="AY12" s="145">
        <f t="shared" si="22"/>
        <v>18</v>
      </c>
      <c r="AZ12" s="207">
        <f t="shared" si="23"/>
        <v>136</v>
      </c>
    </row>
    <row r="13" spans="1:52" s="107" customFormat="1" ht="15.75">
      <c r="A13" s="144">
        <v>9</v>
      </c>
      <c r="B13" s="205" t="s">
        <v>368</v>
      </c>
      <c r="C13" s="206">
        <v>25033</v>
      </c>
      <c r="D13" s="139" t="s">
        <v>44</v>
      </c>
      <c r="E13" s="205" t="s">
        <v>28</v>
      </c>
      <c r="F13" s="137" t="s">
        <v>109</v>
      </c>
      <c r="G13" s="204">
        <v>11</v>
      </c>
      <c r="H13" s="141">
        <f t="shared" si="0"/>
        <v>66</v>
      </c>
      <c r="I13" s="141"/>
      <c r="J13" s="141">
        <f t="shared" si="1"/>
        <v>0</v>
      </c>
      <c r="K13" s="141">
        <v>15</v>
      </c>
      <c r="L13" s="141">
        <f t="shared" si="2"/>
        <v>34</v>
      </c>
      <c r="M13" s="142"/>
      <c r="N13" s="141">
        <f t="shared" si="3"/>
        <v>0</v>
      </c>
      <c r="O13" s="142">
        <v>5</v>
      </c>
      <c r="P13" s="142">
        <f t="shared" si="4"/>
        <v>10</v>
      </c>
      <c r="Q13" s="142">
        <v>2</v>
      </c>
      <c r="R13" s="142">
        <f t="shared" si="5"/>
        <v>6</v>
      </c>
      <c r="S13" s="143">
        <f t="shared" si="6"/>
        <v>116</v>
      </c>
      <c r="T13" s="144"/>
      <c r="U13" s="141">
        <f t="shared" si="7"/>
        <v>0</v>
      </c>
      <c r="V13" s="141"/>
      <c r="W13" s="141">
        <f t="shared" si="8"/>
        <v>0</v>
      </c>
      <c r="X13" s="141"/>
      <c r="Y13" s="141">
        <f t="shared" si="9"/>
        <v>0</v>
      </c>
      <c r="Z13" s="141"/>
      <c r="AA13" s="141">
        <f t="shared" si="10"/>
        <v>0</v>
      </c>
      <c r="AB13" s="143">
        <f t="shared" si="11"/>
        <v>0</v>
      </c>
      <c r="AC13" s="144"/>
      <c r="AD13" s="141"/>
      <c r="AE13" s="143"/>
      <c r="AF13" s="144">
        <v>1</v>
      </c>
      <c r="AG13" s="141">
        <f t="shared" si="12"/>
        <v>12</v>
      </c>
      <c r="AH13" s="141"/>
      <c r="AI13" s="141">
        <f t="shared" si="13"/>
        <v>0</v>
      </c>
      <c r="AJ13" s="141">
        <v>2</v>
      </c>
      <c r="AK13" s="141">
        <f t="shared" si="14"/>
        <v>6</v>
      </c>
      <c r="AL13" s="141"/>
      <c r="AM13" s="141">
        <f t="shared" si="15"/>
        <v>0</v>
      </c>
      <c r="AN13" s="141"/>
      <c r="AO13" s="141">
        <f t="shared" si="16"/>
        <v>0</v>
      </c>
      <c r="AP13" s="141"/>
      <c r="AQ13" s="141">
        <f t="shared" si="17"/>
        <v>0</v>
      </c>
      <c r="AR13" s="141"/>
      <c r="AS13" s="141">
        <f t="shared" si="18"/>
        <v>0</v>
      </c>
      <c r="AT13" s="141"/>
      <c r="AU13" s="133">
        <f t="shared" si="19"/>
        <v>0</v>
      </c>
      <c r="AV13" s="141"/>
      <c r="AW13" s="133">
        <f t="shared" si="20"/>
        <v>0</v>
      </c>
      <c r="AX13" s="136">
        <f t="shared" si="21"/>
        <v>6</v>
      </c>
      <c r="AY13" s="145">
        <f t="shared" si="22"/>
        <v>18</v>
      </c>
      <c r="AZ13" s="207">
        <f t="shared" si="23"/>
        <v>134</v>
      </c>
    </row>
    <row r="14" spans="1:52" s="107" customFormat="1" ht="15.75">
      <c r="A14" s="144">
        <v>10</v>
      </c>
      <c r="B14" s="205" t="s">
        <v>110</v>
      </c>
      <c r="C14" s="206">
        <v>21262</v>
      </c>
      <c r="D14" s="139" t="s">
        <v>86</v>
      </c>
      <c r="E14" s="205" t="s">
        <v>28</v>
      </c>
      <c r="F14" s="137" t="s">
        <v>109</v>
      </c>
      <c r="G14" s="204">
        <v>11</v>
      </c>
      <c r="H14" s="141">
        <f t="shared" si="0"/>
        <v>66</v>
      </c>
      <c r="I14" s="141"/>
      <c r="J14" s="141">
        <f t="shared" si="1"/>
        <v>0</v>
      </c>
      <c r="K14" s="141">
        <v>16</v>
      </c>
      <c r="L14" s="141">
        <f t="shared" si="2"/>
        <v>36</v>
      </c>
      <c r="M14" s="142"/>
      <c r="N14" s="141">
        <f t="shared" si="3"/>
        <v>0</v>
      </c>
      <c r="O14" s="142">
        <v>5</v>
      </c>
      <c r="P14" s="142">
        <f t="shared" si="4"/>
        <v>10</v>
      </c>
      <c r="Q14" s="142">
        <v>2</v>
      </c>
      <c r="R14" s="142">
        <f t="shared" si="5"/>
        <v>6</v>
      </c>
      <c r="S14" s="143">
        <f t="shared" si="6"/>
        <v>118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3" t="s">
        <v>120</v>
      </c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/>
      <c r="AM14" s="141">
        <f t="shared" si="15"/>
        <v>0</v>
      </c>
      <c r="AN14" s="141"/>
      <c r="AO14" s="141">
        <f t="shared" si="16"/>
        <v>0</v>
      </c>
      <c r="AP14" s="141"/>
      <c r="AQ14" s="141">
        <f t="shared" si="17"/>
        <v>0</v>
      </c>
      <c r="AR14" s="141"/>
      <c r="AS14" s="141">
        <f t="shared" si="18"/>
        <v>0</v>
      </c>
      <c r="AT14" s="141"/>
      <c r="AU14" s="133">
        <f t="shared" si="19"/>
        <v>0</v>
      </c>
      <c r="AV14" s="141"/>
      <c r="AW14" s="133">
        <f t="shared" si="20"/>
        <v>0</v>
      </c>
      <c r="AX14" s="136">
        <f t="shared" si="21"/>
        <v>3</v>
      </c>
      <c r="AY14" s="145">
        <f t="shared" si="22"/>
        <v>15</v>
      </c>
      <c r="AZ14" s="207">
        <f t="shared" si="23"/>
        <v>133</v>
      </c>
    </row>
    <row r="15" spans="1:52" s="107" customFormat="1" ht="15.75">
      <c r="A15" s="144">
        <v>11</v>
      </c>
      <c r="B15" s="205" t="s">
        <v>131</v>
      </c>
      <c r="C15" s="206">
        <v>22051</v>
      </c>
      <c r="D15" s="139" t="s">
        <v>44</v>
      </c>
      <c r="E15" s="205" t="s">
        <v>28</v>
      </c>
      <c r="F15" s="137" t="s">
        <v>109</v>
      </c>
      <c r="G15" s="204">
        <v>11</v>
      </c>
      <c r="H15" s="141">
        <f t="shared" si="0"/>
        <v>66</v>
      </c>
      <c r="I15" s="141"/>
      <c r="J15" s="141">
        <f t="shared" si="1"/>
        <v>0</v>
      </c>
      <c r="K15" s="141">
        <v>16</v>
      </c>
      <c r="L15" s="141">
        <f t="shared" si="2"/>
        <v>36</v>
      </c>
      <c r="M15" s="142"/>
      <c r="N15" s="141">
        <f t="shared" si="3"/>
        <v>0</v>
      </c>
      <c r="O15" s="142">
        <v>5</v>
      </c>
      <c r="P15" s="142">
        <f t="shared" si="4"/>
        <v>10</v>
      </c>
      <c r="Q15" s="142">
        <v>2</v>
      </c>
      <c r="R15" s="142">
        <f t="shared" si="5"/>
        <v>6</v>
      </c>
      <c r="S15" s="143">
        <f t="shared" si="6"/>
        <v>118</v>
      </c>
      <c r="T15" s="144"/>
      <c r="U15" s="141">
        <f t="shared" si="7"/>
        <v>0</v>
      </c>
      <c r="V15" s="141"/>
      <c r="W15" s="141">
        <f t="shared" si="8"/>
        <v>0</v>
      </c>
      <c r="X15" s="141"/>
      <c r="Y15" s="141">
        <f t="shared" si="9"/>
        <v>0</v>
      </c>
      <c r="Z15" s="141"/>
      <c r="AA15" s="141">
        <f t="shared" si="10"/>
        <v>0</v>
      </c>
      <c r="AB15" s="143">
        <f t="shared" si="11"/>
        <v>0</v>
      </c>
      <c r="AC15" s="144"/>
      <c r="AD15" s="141"/>
      <c r="AE15" s="143"/>
      <c r="AF15" s="144">
        <v>1</v>
      </c>
      <c r="AG15" s="141">
        <f t="shared" si="12"/>
        <v>12</v>
      </c>
      <c r="AH15" s="141"/>
      <c r="AI15" s="141">
        <f t="shared" si="13"/>
        <v>0</v>
      </c>
      <c r="AJ15" s="141">
        <v>1</v>
      </c>
      <c r="AK15" s="141">
        <f t="shared" si="14"/>
        <v>3</v>
      </c>
      <c r="AL15" s="141"/>
      <c r="AM15" s="141">
        <f t="shared" si="15"/>
        <v>0</v>
      </c>
      <c r="AN15" s="141"/>
      <c r="AO15" s="141">
        <f t="shared" si="16"/>
        <v>0</v>
      </c>
      <c r="AP15" s="141"/>
      <c r="AQ15" s="141">
        <f t="shared" si="17"/>
        <v>0</v>
      </c>
      <c r="AR15" s="141"/>
      <c r="AS15" s="141">
        <f t="shared" si="18"/>
        <v>0</v>
      </c>
      <c r="AT15" s="141"/>
      <c r="AU15" s="133">
        <f t="shared" si="19"/>
        <v>0</v>
      </c>
      <c r="AV15" s="141"/>
      <c r="AW15" s="133">
        <f t="shared" si="20"/>
        <v>0</v>
      </c>
      <c r="AX15" s="136">
        <f t="shared" si="21"/>
        <v>3</v>
      </c>
      <c r="AY15" s="145">
        <f t="shared" si="22"/>
        <v>15</v>
      </c>
      <c r="AZ15" s="207">
        <f t="shared" si="23"/>
        <v>133</v>
      </c>
    </row>
    <row r="16" spans="1:52" s="107" customFormat="1" ht="15.75">
      <c r="A16" s="144">
        <v>12</v>
      </c>
      <c r="B16" s="205" t="s">
        <v>116</v>
      </c>
      <c r="C16" s="206">
        <v>24566</v>
      </c>
      <c r="D16" s="139" t="s">
        <v>44</v>
      </c>
      <c r="E16" s="205" t="s">
        <v>28</v>
      </c>
      <c r="F16" s="137" t="s">
        <v>109</v>
      </c>
      <c r="G16" s="204">
        <v>11</v>
      </c>
      <c r="H16" s="141">
        <f t="shared" si="0"/>
        <v>66</v>
      </c>
      <c r="I16" s="141"/>
      <c r="J16" s="141">
        <f t="shared" si="1"/>
        <v>0</v>
      </c>
      <c r="K16" s="141">
        <v>15</v>
      </c>
      <c r="L16" s="141">
        <f t="shared" si="2"/>
        <v>34</v>
      </c>
      <c r="M16" s="142"/>
      <c r="N16" s="141">
        <f t="shared" si="3"/>
        <v>0</v>
      </c>
      <c r="O16" s="142">
        <v>5</v>
      </c>
      <c r="P16" s="142">
        <f t="shared" si="4"/>
        <v>10</v>
      </c>
      <c r="Q16" s="142">
        <v>2</v>
      </c>
      <c r="R16" s="142">
        <f t="shared" si="5"/>
        <v>6</v>
      </c>
      <c r="S16" s="143">
        <f t="shared" si="6"/>
        <v>116</v>
      </c>
      <c r="T16" s="144"/>
      <c r="U16" s="141">
        <f t="shared" si="7"/>
        <v>0</v>
      </c>
      <c r="V16" s="141"/>
      <c r="W16" s="141">
        <f t="shared" si="8"/>
        <v>0</v>
      </c>
      <c r="X16" s="141"/>
      <c r="Y16" s="141">
        <f t="shared" si="9"/>
        <v>0</v>
      </c>
      <c r="Z16" s="141"/>
      <c r="AA16" s="141">
        <f t="shared" si="10"/>
        <v>0</v>
      </c>
      <c r="AB16" s="143">
        <f t="shared" si="11"/>
        <v>0</v>
      </c>
      <c r="AC16" s="144"/>
      <c r="AD16" s="141"/>
      <c r="AE16" s="143"/>
      <c r="AF16" s="144">
        <v>1</v>
      </c>
      <c r="AG16" s="141">
        <f t="shared" si="12"/>
        <v>12</v>
      </c>
      <c r="AH16" s="141"/>
      <c r="AI16" s="141">
        <f t="shared" si="13"/>
        <v>0</v>
      </c>
      <c r="AJ16" s="141">
        <v>1</v>
      </c>
      <c r="AK16" s="141">
        <f t="shared" si="14"/>
        <v>3</v>
      </c>
      <c r="AL16" s="141"/>
      <c r="AM16" s="141">
        <f t="shared" si="15"/>
        <v>0</v>
      </c>
      <c r="AN16" s="141"/>
      <c r="AO16" s="141">
        <f t="shared" si="16"/>
        <v>0</v>
      </c>
      <c r="AP16" s="141"/>
      <c r="AQ16" s="141">
        <f t="shared" si="17"/>
        <v>0</v>
      </c>
      <c r="AR16" s="141"/>
      <c r="AS16" s="141">
        <f t="shared" si="18"/>
        <v>0</v>
      </c>
      <c r="AT16" s="141"/>
      <c r="AU16" s="133">
        <f t="shared" si="19"/>
        <v>0</v>
      </c>
      <c r="AV16" s="141"/>
      <c r="AW16" s="133">
        <f t="shared" si="20"/>
        <v>0</v>
      </c>
      <c r="AX16" s="136">
        <f t="shared" si="21"/>
        <v>3</v>
      </c>
      <c r="AY16" s="145">
        <f t="shared" si="22"/>
        <v>15</v>
      </c>
      <c r="AZ16" s="207">
        <f t="shared" si="23"/>
        <v>131</v>
      </c>
    </row>
    <row r="17" spans="1:52" s="107" customFormat="1" ht="15.75">
      <c r="A17" s="144">
        <v>13</v>
      </c>
      <c r="B17" s="205" t="s">
        <v>112</v>
      </c>
      <c r="C17" s="206">
        <v>22286</v>
      </c>
      <c r="D17" s="139" t="s">
        <v>44</v>
      </c>
      <c r="E17" s="205" t="s">
        <v>28</v>
      </c>
      <c r="F17" s="137" t="s">
        <v>109</v>
      </c>
      <c r="G17" s="204">
        <v>11</v>
      </c>
      <c r="H17" s="141">
        <f t="shared" si="0"/>
        <v>66</v>
      </c>
      <c r="I17" s="141"/>
      <c r="J17" s="141">
        <f t="shared" si="1"/>
        <v>0</v>
      </c>
      <c r="K17" s="141">
        <v>15</v>
      </c>
      <c r="L17" s="141">
        <f t="shared" si="2"/>
        <v>34</v>
      </c>
      <c r="M17" s="142"/>
      <c r="N17" s="141">
        <f t="shared" si="3"/>
        <v>0</v>
      </c>
      <c r="O17" s="142">
        <v>5</v>
      </c>
      <c r="P17" s="142">
        <f t="shared" si="4"/>
        <v>10</v>
      </c>
      <c r="Q17" s="142">
        <v>2</v>
      </c>
      <c r="R17" s="142">
        <f t="shared" si="5"/>
        <v>6</v>
      </c>
      <c r="S17" s="143">
        <f t="shared" si="6"/>
        <v>116</v>
      </c>
      <c r="T17" s="144"/>
      <c r="U17" s="141">
        <f t="shared" si="7"/>
        <v>0</v>
      </c>
      <c r="V17" s="141"/>
      <c r="W17" s="141">
        <f t="shared" si="8"/>
        <v>0</v>
      </c>
      <c r="X17" s="141"/>
      <c r="Y17" s="141">
        <f t="shared" si="9"/>
        <v>0</v>
      </c>
      <c r="Z17" s="141"/>
      <c r="AA17" s="141">
        <f t="shared" si="10"/>
        <v>0</v>
      </c>
      <c r="AB17" s="143">
        <f t="shared" si="11"/>
        <v>0</v>
      </c>
      <c r="AC17" s="144"/>
      <c r="AD17" s="141"/>
      <c r="AE17" s="143"/>
      <c r="AF17" s="144">
        <v>1</v>
      </c>
      <c r="AG17" s="141">
        <f t="shared" si="12"/>
        <v>12</v>
      </c>
      <c r="AH17" s="141"/>
      <c r="AI17" s="141">
        <f t="shared" si="13"/>
        <v>0</v>
      </c>
      <c r="AJ17" s="141">
        <v>1</v>
      </c>
      <c r="AK17" s="141">
        <f t="shared" si="14"/>
        <v>3</v>
      </c>
      <c r="AL17" s="141"/>
      <c r="AM17" s="141">
        <f t="shared" si="15"/>
        <v>0</v>
      </c>
      <c r="AN17" s="141"/>
      <c r="AO17" s="141">
        <f t="shared" si="16"/>
        <v>0</v>
      </c>
      <c r="AP17" s="141"/>
      <c r="AQ17" s="141">
        <f t="shared" si="17"/>
        <v>0</v>
      </c>
      <c r="AR17" s="141"/>
      <c r="AS17" s="141">
        <f t="shared" si="18"/>
        <v>0</v>
      </c>
      <c r="AT17" s="141"/>
      <c r="AU17" s="133">
        <f t="shared" si="19"/>
        <v>0</v>
      </c>
      <c r="AV17" s="141"/>
      <c r="AW17" s="133">
        <f t="shared" si="20"/>
        <v>0</v>
      </c>
      <c r="AX17" s="136">
        <f t="shared" si="21"/>
        <v>3</v>
      </c>
      <c r="AY17" s="145">
        <f t="shared" si="22"/>
        <v>15</v>
      </c>
      <c r="AZ17" s="207">
        <f t="shared" si="23"/>
        <v>131</v>
      </c>
    </row>
    <row r="18" spans="1:52" s="107" customFormat="1" ht="15.75">
      <c r="A18" s="144">
        <v>14</v>
      </c>
      <c r="B18" s="205" t="s">
        <v>124</v>
      </c>
      <c r="C18" s="206">
        <v>20831</v>
      </c>
      <c r="D18" s="139" t="s">
        <v>44</v>
      </c>
      <c r="E18" s="205" t="s">
        <v>28</v>
      </c>
      <c r="F18" s="137" t="s">
        <v>109</v>
      </c>
      <c r="G18" s="204">
        <v>9</v>
      </c>
      <c r="H18" s="141">
        <f t="shared" si="0"/>
        <v>54</v>
      </c>
      <c r="I18" s="141"/>
      <c r="J18" s="141">
        <f t="shared" si="1"/>
        <v>0</v>
      </c>
      <c r="K18" s="141">
        <v>19</v>
      </c>
      <c r="L18" s="141">
        <f t="shared" si="2"/>
        <v>42</v>
      </c>
      <c r="M18" s="142"/>
      <c r="N18" s="141">
        <f t="shared" si="3"/>
        <v>0</v>
      </c>
      <c r="O18" s="142">
        <v>5</v>
      </c>
      <c r="P18" s="142">
        <f t="shared" si="4"/>
        <v>10</v>
      </c>
      <c r="Q18" s="142">
        <v>2</v>
      </c>
      <c r="R18" s="142">
        <f t="shared" si="5"/>
        <v>6</v>
      </c>
      <c r="S18" s="143">
        <f t="shared" si="6"/>
        <v>112</v>
      </c>
      <c r="T18" s="144"/>
      <c r="U18" s="141">
        <f t="shared" si="7"/>
        <v>0</v>
      </c>
      <c r="V18" s="141"/>
      <c r="W18" s="141">
        <f t="shared" si="8"/>
        <v>0</v>
      </c>
      <c r="X18" s="141"/>
      <c r="Y18" s="141">
        <f t="shared" si="9"/>
        <v>0</v>
      </c>
      <c r="Z18" s="141"/>
      <c r="AA18" s="141">
        <f t="shared" si="10"/>
        <v>0</v>
      </c>
      <c r="AB18" s="143">
        <f t="shared" si="11"/>
        <v>0</v>
      </c>
      <c r="AC18" s="144"/>
      <c r="AD18" s="141"/>
      <c r="AE18" s="143"/>
      <c r="AF18" s="144">
        <v>1</v>
      </c>
      <c r="AG18" s="141">
        <f t="shared" si="12"/>
        <v>12</v>
      </c>
      <c r="AH18" s="141"/>
      <c r="AI18" s="141">
        <f t="shared" si="13"/>
        <v>0</v>
      </c>
      <c r="AJ18" s="141">
        <v>2</v>
      </c>
      <c r="AK18" s="141">
        <f t="shared" si="14"/>
        <v>6</v>
      </c>
      <c r="AL18" s="141"/>
      <c r="AM18" s="141">
        <f t="shared" si="15"/>
        <v>0</v>
      </c>
      <c r="AN18" s="141"/>
      <c r="AO18" s="141">
        <f t="shared" si="16"/>
        <v>0</v>
      </c>
      <c r="AP18" s="141"/>
      <c r="AQ18" s="141">
        <f t="shared" si="17"/>
        <v>0</v>
      </c>
      <c r="AR18" s="141"/>
      <c r="AS18" s="141">
        <f t="shared" si="18"/>
        <v>0</v>
      </c>
      <c r="AT18" s="141"/>
      <c r="AU18" s="133">
        <f t="shared" si="19"/>
        <v>0</v>
      </c>
      <c r="AV18" s="141"/>
      <c r="AW18" s="133">
        <f t="shared" si="20"/>
        <v>0</v>
      </c>
      <c r="AX18" s="136">
        <f t="shared" si="21"/>
        <v>6</v>
      </c>
      <c r="AY18" s="145">
        <f t="shared" si="22"/>
        <v>18</v>
      </c>
      <c r="AZ18" s="207">
        <f t="shared" si="23"/>
        <v>130</v>
      </c>
    </row>
    <row r="19" spans="1:52" s="107" customFormat="1" ht="15.75">
      <c r="A19" s="144">
        <v>15</v>
      </c>
      <c r="B19" s="205" t="s">
        <v>119</v>
      </c>
      <c r="C19" s="206">
        <v>23688</v>
      </c>
      <c r="D19" s="139" t="s">
        <v>44</v>
      </c>
      <c r="E19" s="205" t="s">
        <v>28</v>
      </c>
      <c r="F19" s="137" t="s">
        <v>109</v>
      </c>
      <c r="G19" s="204">
        <v>11</v>
      </c>
      <c r="H19" s="141">
        <f t="shared" si="0"/>
        <v>66</v>
      </c>
      <c r="I19" s="141"/>
      <c r="J19" s="141">
        <f t="shared" si="1"/>
        <v>0</v>
      </c>
      <c r="K19" s="141">
        <v>13</v>
      </c>
      <c r="L19" s="141">
        <f t="shared" si="2"/>
        <v>30</v>
      </c>
      <c r="M19" s="142"/>
      <c r="N19" s="141">
        <f t="shared" si="3"/>
        <v>0</v>
      </c>
      <c r="O19" s="142">
        <v>5</v>
      </c>
      <c r="P19" s="142">
        <f t="shared" si="4"/>
        <v>10</v>
      </c>
      <c r="Q19" s="142">
        <v>2</v>
      </c>
      <c r="R19" s="142">
        <f t="shared" si="5"/>
        <v>6</v>
      </c>
      <c r="S19" s="143">
        <f t="shared" si="6"/>
        <v>112</v>
      </c>
      <c r="T19" s="144"/>
      <c r="U19" s="141">
        <f t="shared" si="7"/>
        <v>0</v>
      </c>
      <c r="V19" s="141"/>
      <c r="W19" s="141">
        <f t="shared" si="8"/>
        <v>0</v>
      </c>
      <c r="X19" s="141"/>
      <c r="Y19" s="141">
        <f t="shared" si="9"/>
        <v>0</v>
      </c>
      <c r="Z19" s="141"/>
      <c r="AA19" s="141">
        <f t="shared" si="10"/>
        <v>0</v>
      </c>
      <c r="AB19" s="143">
        <f t="shared" si="11"/>
        <v>0</v>
      </c>
      <c r="AC19" s="144"/>
      <c r="AD19" s="141"/>
      <c r="AE19" s="143"/>
      <c r="AF19" s="144">
        <v>1</v>
      </c>
      <c r="AG19" s="141">
        <f t="shared" si="12"/>
        <v>12</v>
      </c>
      <c r="AH19" s="141"/>
      <c r="AI19" s="141">
        <f t="shared" si="13"/>
        <v>0</v>
      </c>
      <c r="AJ19" s="141">
        <v>2</v>
      </c>
      <c r="AK19" s="141">
        <f t="shared" si="14"/>
        <v>6</v>
      </c>
      <c r="AL19" s="141"/>
      <c r="AM19" s="141">
        <f t="shared" si="15"/>
        <v>0</v>
      </c>
      <c r="AN19" s="141"/>
      <c r="AO19" s="141">
        <f t="shared" si="16"/>
        <v>0</v>
      </c>
      <c r="AP19" s="141"/>
      <c r="AQ19" s="141">
        <f t="shared" si="17"/>
        <v>0</v>
      </c>
      <c r="AR19" s="141"/>
      <c r="AS19" s="141">
        <f t="shared" si="18"/>
        <v>0</v>
      </c>
      <c r="AT19" s="141"/>
      <c r="AU19" s="133">
        <f t="shared" si="19"/>
        <v>0</v>
      </c>
      <c r="AV19" s="141"/>
      <c r="AW19" s="133">
        <f t="shared" si="20"/>
        <v>0</v>
      </c>
      <c r="AX19" s="136">
        <f t="shared" si="21"/>
        <v>6</v>
      </c>
      <c r="AY19" s="145">
        <f t="shared" si="22"/>
        <v>18</v>
      </c>
      <c r="AZ19" s="207">
        <f t="shared" si="23"/>
        <v>130</v>
      </c>
    </row>
    <row r="20" spans="1:52" s="107" customFormat="1" ht="15.75">
      <c r="A20" s="144">
        <v>16</v>
      </c>
      <c r="B20" s="205" t="s">
        <v>113</v>
      </c>
      <c r="C20" s="206">
        <v>20196</v>
      </c>
      <c r="D20" s="139" t="s">
        <v>26</v>
      </c>
      <c r="E20" s="205" t="s">
        <v>28</v>
      </c>
      <c r="F20" s="137" t="s">
        <v>109</v>
      </c>
      <c r="G20" s="204">
        <v>11</v>
      </c>
      <c r="H20" s="141">
        <f t="shared" si="0"/>
        <v>66</v>
      </c>
      <c r="I20" s="141"/>
      <c r="J20" s="141">
        <f t="shared" si="1"/>
        <v>0</v>
      </c>
      <c r="K20" s="141">
        <v>14</v>
      </c>
      <c r="L20" s="141">
        <f t="shared" si="2"/>
        <v>32</v>
      </c>
      <c r="M20" s="142"/>
      <c r="N20" s="141">
        <f t="shared" si="3"/>
        <v>0</v>
      </c>
      <c r="O20" s="142">
        <v>5</v>
      </c>
      <c r="P20" s="142">
        <f t="shared" si="4"/>
        <v>10</v>
      </c>
      <c r="Q20" s="142">
        <v>2</v>
      </c>
      <c r="R20" s="142">
        <f t="shared" si="5"/>
        <v>6</v>
      </c>
      <c r="S20" s="143">
        <f t="shared" si="6"/>
        <v>114</v>
      </c>
      <c r="T20" s="144"/>
      <c r="U20" s="141">
        <f t="shared" si="7"/>
        <v>0</v>
      </c>
      <c r="V20" s="141"/>
      <c r="W20" s="141">
        <f t="shared" si="8"/>
        <v>0</v>
      </c>
      <c r="X20" s="141"/>
      <c r="Y20" s="141">
        <f t="shared" si="9"/>
        <v>0</v>
      </c>
      <c r="Z20" s="141"/>
      <c r="AA20" s="141">
        <f t="shared" si="10"/>
        <v>0</v>
      </c>
      <c r="AB20" s="143">
        <f t="shared" si="11"/>
        <v>0</v>
      </c>
      <c r="AC20" s="144"/>
      <c r="AD20" s="141"/>
      <c r="AE20" s="143"/>
      <c r="AF20" s="144">
        <v>1</v>
      </c>
      <c r="AG20" s="141">
        <f t="shared" si="12"/>
        <v>12</v>
      </c>
      <c r="AH20" s="141"/>
      <c r="AI20" s="141">
        <f t="shared" si="13"/>
        <v>0</v>
      </c>
      <c r="AJ20" s="141">
        <v>1</v>
      </c>
      <c r="AK20" s="141">
        <f t="shared" si="14"/>
        <v>3</v>
      </c>
      <c r="AL20" s="141"/>
      <c r="AM20" s="141">
        <f t="shared" si="15"/>
        <v>0</v>
      </c>
      <c r="AN20" s="141"/>
      <c r="AO20" s="141">
        <f t="shared" si="16"/>
        <v>0</v>
      </c>
      <c r="AP20" s="141"/>
      <c r="AQ20" s="141">
        <f t="shared" si="17"/>
        <v>0</v>
      </c>
      <c r="AR20" s="141"/>
      <c r="AS20" s="141">
        <f t="shared" si="18"/>
        <v>0</v>
      </c>
      <c r="AT20" s="141"/>
      <c r="AU20" s="133">
        <f t="shared" si="19"/>
        <v>0</v>
      </c>
      <c r="AV20" s="141"/>
      <c r="AW20" s="133">
        <f t="shared" si="20"/>
        <v>0</v>
      </c>
      <c r="AX20" s="136">
        <f t="shared" si="21"/>
        <v>3</v>
      </c>
      <c r="AY20" s="145">
        <f t="shared" si="22"/>
        <v>15</v>
      </c>
      <c r="AZ20" s="207">
        <f t="shared" si="23"/>
        <v>129</v>
      </c>
    </row>
    <row r="21" spans="1:52" s="107" customFormat="1" ht="15.75">
      <c r="A21" s="144">
        <v>17</v>
      </c>
      <c r="B21" s="205" t="s">
        <v>117</v>
      </c>
      <c r="C21" s="206">
        <v>21997</v>
      </c>
      <c r="D21" s="139" t="s">
        <v>44</v>
      </c>
      <c r="E21" s="205" t="s">
        <v>28</v>
      </c>
      <c r="F21" s="137" t="s">
        <v>109</v>
      </c>
      <c r="G21" s="204">
        <v>9</v>
      </c>
      <c r="H21" s="141">
        <f t="shared" si="0"/>
        <v>54</v>
      </c>
      <c r="I21" s="141"/>
      <c r="J21" s="141">
        <f t="shared" si="1"/>
        <v>0</v>
      </c>
      <c r="K21" s="141">
        <v>19</v>
      </c>
      <c r="L21" s="141">
        <f t="shared" si="2"/>
        <v>42</v>
      </c>
      <c r="M21" s="142"/>
      <c r="N21" s="141">
        <f t="shared" si="3"/>
        <v>0</v>
      </c>
      <c r="O21" s="142">
        <v>5</v>
      </c>
      <c r="P21" s="142">
        <f t="shared" si="4"/>
        <v>10</v>
      </c>
      <c r="Q21" s="142">
        <v>2</v>
      </c>
      <c r="R21" s="142">
        <f t="shared" si="5"/>
        <v>6</v>
      </c>
      <c r="S21" s="143">
        <f t="shared" si="6"/>
        <v>112</v>
      </c>
      <c r="T21" s="144"/>
      <c r="U21" s="141">
        <f t="shared" si="7"/>
        <v>0</v>
      </c>
      <c r="V21" s="141"/>
      <c r="W21" s="141">
        <f t="shared" si="8"/>
        <v>0</v>
      </c>
      <c r="X21" s="141"/>
      <c r="Y21" s="141">
        <f t="shared" si="9"/>
        <v>0</v>
      </c>
      <c r="Z21" s="141"/>
      <c r="AA21" s="141">
        <f t="shared" si="10"/>
        <v>0</v>
      </c>
      <c r="AB21" s="143">
        <f t="shared" si="11"/>
        <v>0</v>
      </c>
      <c r="AC21" s="144"/>
      <c r="AD21" s="141"/>
      <c r="AE21" s="143"/>
      <c r="AF21" s="144">
        <v>1</v>
      </c>
      <c r="AG21" s="141">
        <f t="shared" si="12"/>
        <v>12</v>
      </c>
      <c r="AH21" s="141"/>
      <c r="AI21" s="141">
        <f t="shared" si="13"/>
        <v>0</v>
      </c>
      <c r="AJ21" s="141">
        <v>1</v>
      </c>
      <c r="AK21" s="141">
        <f t="shared" si="14"/>
        <v>3</v>
      </c>
      <c r="AL21" s="141"/>
      <c r="AM21" s="141">
        <f t="shared" si="15"/>
        <v>0</v>
      </c>
      <c r="AN21" s="141"/>
      <c r="AO21" s="141">
        <f t="shared" si="16"/>
        <v>0</v>
      </c>
      <c r="AP21" s="141"/>
      <c r="AQ21" s="141">
        <f t="shared" si="17"/>
        <v>0</v>
      </c>
      <c r="AR21" s="141"/>
      <c r="AS21" s="141">
        <f t="shared" si="18"/>
        <v>0</v>
      </c>
      <c r="AT21" s="141"/>
      <c r="AU21" s="133">
        <f t="shared" si="19"/>
        <v>0</v>
      </c>
      <c r="AV21" s="141"/>
      <c r="AW21" s="133">
        <f t="shared" si="20"/>
        <v>0</v>
      </c>
      <c r="AX21" s="136">
        <f t="shared" si="21"/>
        <v>3</v>
      </c>
      <c r="AY21" s="145">
        <f t="shared" si="22"/>
        <v>15</v>
      </c>
      <c r="AZ21" s="207">
        <f t="shared" si="23"/>
        <v>127</v>
      </c>
    </row>
    <row r="22" spans="1:52" s="107" customFormat="1" ht="15.75">
      <c r="A22" s="144">
        <v>18</v>
      </c>
      <c r="B22" s="205" t="s">
        <v>111</v>
      </c>
      <c r="C22" s="206">
        <v>24319</v>
      </c>
      <c r="D22" s="139" t="s">
        <v>44</v>
      </c>
      <c r="E22" s="205" t="s">
        <v>28</v>
      </c>
      <c r="F22" s="137" t="s">
        <v>109</v>
      </c>
      <c r="G22" s="204">
        <v>11</v>
      </c>
      <c r="H22" s="141">
        <f t="shared" si="0"/>
        <v>66</v>
      </c>
      <c r="I22" s="141"/>
      <c r="J22" s="141">
        <f t="shared" si="1"/>
        <v>0</v>
      </c>
      <c r="K22" s="141">
        <v>13</v>
      </c>
      <c r="L22" s="141">
        <f t="shared" si="2"/>
        <v>30</v>
      </c>
      <c r="M22" s="142"/>
      <c r="N22" s="141">
        <f t="shared" si="3"/>
        <v>0</v>
      </c>
      <c r="O22" s="142">
        <v>5</v>
      </c>
      <c r="P22" s="142">
        <f t="shared" si="4"/>
        <v>10</v>
      </c>
      <c r="Q22" s="142">
        <v>2</v>
      </c>
      <c r="R22" s="142">
        <f t="shared" si="5"/>
        <v>6</v>
      </c>
      <c r="S22" s="143">
        <f t="shared" si="6"/>
        <v>112</v>
      </c>
      <c r="T22" s="144"/>
      <c r="U22" s="141">
        <f t="shared" si="7"/>
        <v>0</v>
      </c>
      <c r="V22" s="141"/>
      <c r="W22" s="141">
        <f t="shared" si="8"/>
        <v>0</v>
      </c>
      <c r="X22" s="141"/>
      <c r="Y22" s="141">
        <f t="shared" si="9"/>
        <v>0</v>
      </c>
      <c r="Z22" s="141"/>
      <c r="AA22" s="141">
        <f t="shared" si="10"/>
        <v>0</v>
      </c>
      <c r="AB22" s="143">
        <f t="shared" si="11"/>
        <v>0</v>
      </c>
      <c r="AC22" s="144"/>
      <c r="AD22" s="141"/>
      <c r="AE22" s="143"/>
      <c r="AF22" s="144">
        <v>1</v>
      </c>
      <c r="AG22" s="141">
        <f t="shared" si="12"/>
        <v>12</v>
      </c>
      <c r="AH22" s="141"/>
      <c r="AI22" s="141">
        <f t="shared" si="13"/>
        <v>0</v>
      </c>
      <c r="AJ22" s="141">
        <v>1</v>
      </c>
      <c r="AK22" s="141">
        <f t="shared" si="14"/>
        <v>3</v>
      </c>
      <c r="AL22" s="141"/>
      <c r="AM22" s="141">
        <f t="shared" si="15"/>
        <v>0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133">
        <f t="shared" si="19"/>
        <v>0</v>
      </c>
      <c r="AV22" s="141"/>
      <c r="AW22" s="133">
        <f t="shared" si="20"/>
        <v>0</v>
      </c>
      <c r="AX22" s="136">
        <f t="shared" si="21"/>
        <v>3</v>
      </c>
      <c r="AY22" s="145">
        <f t="shared" si="22"/>
        <v>15</v>
      </c>
      <c r="AZ22" s="207">
        <f t="shared" si="23"/>
        <v>127</v>
      </c>
    </row>
    <row r="23" spans="1:52" s="107" customFormat="1" ht="15.75">
      <c r="A23" s="144">
        <v>19</v>
      </c>
      <c r="B23" s="205" t="s">
        <v>130</v>
      </c>
      <c r="C23" s="206">
        <v>23294</v>
      </c>
      <c r="D23" s="139" t="s">
        <v>44</v>
      </c>
      <c r="E23" s="205" t="s">
        <v>28</v>
      </c>
      <c r="F23" s="137" t="s">
        <v>109</v>
      </c>
      <c r="G23" s="204">
        <v>9</v>
      </c>
      <c r="H23" s="141">
        <f t="shared" si="0"/>
        <v>54</v>
      </c>
      <c r="I23" s="141"/>
      <c r="J23" s="141">
        <f t="shared" si="1"/>
        <v>0</v>
      </c>
      <c r="K23" s="141">
        <v>17</v>
      </c>
      <c r="L23" s="141">
        <f t="shared" si="2"/>
        <v>38</v>
      </c>
      <c r="M23" s="142"/>
      <c r="N23" s="141">
        <f t="shared" si="3"/>
        <v>0</v>
      </c>
      <c r="O23" s="142">
        <v>5</v>
      </c>
      <c r="P23" s="142">
        <f t="shared" si="4"/>
        <v>10</v>
      </c>
      <c r="Q23" s="142">
        <v>2</v>
      </c>
      <c r="R23" s="142">
        <f t="shared" si="5"/>
        <v>6</v>
      </c>
      <c r="S23" s="143">
        <f t="shared" si="6"/>
        <v>108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2</v>
      </c>
      <c r="AK23" s="141">
        <f t="shared" si="14"/>
        <v>6</v>
      </c>
      <c r="AL23" s="141"/>
      <c r="AM23" s="141">
        <f t="shared" si="15"/>
        <v>0</v>
      </c>
      <c r="AN23" s="141"/>
      <c r="AO23" s="141">
        <f t="shared" si="16"/>
        <v>0</v>
      </c>
      <c r="AP23" s="141"/>
      <c r="AQ23" s="141">
        <f t="shared" si="17"/>
        <v>0</v>
      </c>
      <c r="AR23" s="141"/>
      <c r="AS23" s="141">
        <f t="shared" si="18"/>
        <v>0</v>
      </c>
      <c r="AT23" s="141"/>
      <c r="AU23" s="133">
        <f t="shared" si="19"/>
        <v>0</v>
      </c>
      <c r="AV23" s="141"/>
      <c r="AW23" s="133">
        <f t="shared" si="20"/>
        <v>0</v>
      </c>
      <c r="AX23" s="136">
        <f t="shared" si="21"/>
        <v>6</v>
      </c>
      <c r="AY23" s="145">
        <f t="shared" si="22"/>
        <v>18</v>
      </c>
      <c r="AZ23" s="207">
        <f t="shared" si="23"/>
        <v>126</v>
      </c>
    </row>
    <row r="24" spans="1:52" s="107" customFormat="1" ht="15.75">
      <c r="A24" s="144">
        <v>20</v>
      </c>
      <c r="B24" s="205" t="s">
        <v>123</v>
      </c>
      <c r="C24" s="206">
        <v>23932</v>
      </c>
      <c r="D24" s="139" t="s">
        <v>44</v>
      </c>
      <c r="E24" s="205" t="s">
        <v>28</v>
      </c>
      <c r="F24" s="137" t="s">
        <v>109</v>
      </c>
      <c r="G24" s="204">
        <v>9</v>
      </c>
      <c r="H24" s="141">
        <f t="shared" si="0"/>
        <v>54</v>
      </c>
      <c r="I24" s="141"/>
      <c r="J24" s="141">
        <f t="shared" si="1"/>
        <v>0</v>
      </c>
      <c r="K24" s="141">
        <v>18</v>
      </c>
      <c r="L24" s="141">
        <f t="shared" si="2"/>
        <v>40</v>
      </c>
      <c r="M24" s="142"/>
      <c r="N24" s="141">
        <f t="shared" si="3"/>
        <v>0</v>
      </c>
      <c r="O24" s="142">
        <v>5</v>
      </c>
      <c r="P24" s="142">
        <f t="shared" si="4"/>
        <v>10</v>
      </c>
      <c r="Q24" s="142">
        <v>2</v>
      </c>
      <c r="R24" s="142">
        <f t="shared" si="5"/>
        <v>6</v>
      </c>
      <c r="S24" s="143">
        <f t="shared" si="6"/>
        <v>110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1</v>
      </c>
      <c r="AK24" s="141">
        <f t="shared" si="14"/>
        <v>3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133">
        <f t="shared" si="19"/>
        <v>0</v>
      </c>
      <c r="AV24" s="141"/>
      <c r="AW24" s="133">
        <f t="shared" si="20"/>
        <v>0</v>
      </c>
      <c r="AX24" s="136">
        <f t="shared" si="21"/>
        <v>3</v>
      </c>
      <c r="AY24" s="145">
        <f t="shared" si="22"/>
        <v>15</v>
      </c>
      <c r="AZ24" s="207">
        <f t="shared" si="23"/>
        <v>125</v>
      </c>
    </row>
    <row r="25" spans="1:52" s="107" customFormat="1" ht="15.75">
      <c r="A25" s="144">
        <v>21</v>
      </c>
      <c r="B25" s="205" t="s">
        <v>121</v>
      </c>
      <c r="C25" s="206">
        <v>24312</v>
      </c>
      <c r="D25" s="139" t="s">
        <v>44</v>
      </c>
      <c r="E25" s="205" t="s">
        <v>28</v>
      </c>
      <c r="F25" s="137" t="s">
        <v>109</v>
      </c>
      <c r="G25" s="204">
        <v>9</v>
      </c>
      <c r="H25" s="141">
        <f t="shared" si="0"/>
        <v>54</v>
      </c>
      <c r="I25" s="141"/>
      <c r="J25" s="141">
        <f t="shared" si="1"/>
        <v>0</v>
      </c>
      <c r="K25" s="141">
        <v>16</v>
      </c>
      <c r="L25" s="141">
        <f t="shared" si="2"/>
        <v>36</v>
      </c>
      <c r="M25" s="142"/>
      <c r="N25" s="141">
        <f t="shared" si="3"/>
        <v>0</v>
      </c>
      <c r="O25" s="142">
        <v>5</v>
      </c>
      <c r="P25" s="142">
        <f t="shared" si="4"/>
        <v>10</v>
      </c>
      <c r="Q25" s="142">
        <v>2</v>
      </c>
      <c r="R25" s="142">
        <f t="shared" si="5"/>
        <v>6</v>
      </c>
      <c r="S25" s="143">
        <f t="shared" si="6"/>
        <v>106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/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2</v>
      </c>
      <c r="AK25" s="141">
        <f t="shared" si="14"/>
        <v>6</v>
      </c>
      <c r="AL25" s="141"/>
      <c r="AM25" s="141">
        <f t="shared" si="15"/>
        <v>0</v>
      </c>
      <c r="AN25" s="141"/>
      <c r="AO25" s="141">
        <f t="shared" si="16"/>
        <v>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133">
        <f t="shared" si="19"/>
        <v>0</v>
      </c>
      <c r="AV25" s="141"/>
      <c r="AW25" s="133">
        <f t="shared" si="20"/>
        <v>0</v>
      </c>
      <c r="AX25" s="136">
        <f t="shared" si="21"/>
        <v>6</v>
      </c>
      <c r="AY25" s="145">
        <f t="shared" si="22"/>
        <v>18</v>
      </c>
      <c r="AZ25" s="207">
        <f t="shared" si="23"/>
        <v>124</v>
      </c>
    </row>
    <row r="26" spans="1:52" s="107" customFormat="1" ht="16.5" thickBot="1">
      <c r="A26" s="144">
        <v>22</v>
      </c>
      <c r="B26" s="208" t="s">
        <v>122</v>
      </c>
      <c r="C26" s="209">
        <v>25794</v>
      </c>
      <c r="D26" s="210" t="s">
        <v>44</v>
      </c>
      <c r="E26" s="208" t="s">
        <v>28</v>
      </c>
      <c r="F26" s="211" t="s">
        <v>109</v>
      </c>
      <c r="G26" s="204">
        <v>9</v>
      </c>
      <c r="H26" s="212">
        <f t="shared" si="0"/>
        <v>54</v>
      </c>
      <c r="I26" s="212"/>
      <c r="J26" s="212">
        <f t="shared" si="1"/>
        <v>0</v>
      </c>
      <c r="K26" s="212">
        <v>10</v>
      </c>
      <c r="L26" s="212">
        <f t="shared" si="2"/>
        <v>24</v>
      </c>
      <c r="M26" s="213"/>
      <c r="N26" s="212">
        <f t="shared" si="3"/>
        <v>0</v>
      </c>
      <c r="O26" s="142">
        <v>5</v>
      </c>
      <c r="P26" s="213">
        <f t="shared" si="4"/>
        <v>10</v>
      </c>
      <c r="Q26" s="213">
        <v>2</v>
      </c>
      <c r="R26" s="142">
        <f t="shared" si="5"/>
        <v>6</v>
      </c>
      <c r="S26" s="214">
        <f t="shared" si="6"/>
        <v>94</v>
      </c>
      <c r="T26" s="215"/>
      <c r="U26" s="212">
        <f t="shared" si="7"/>
        <v>0</v>
      </c>
      <c r="V26" s="212"/>
      <c r="W26" s="212">
        <f t="shared" si="8"/>
        <v>0</v>
      </c>
      <c r="X26" s="212">
        <v>2</v>
      </c>
      <c r="Y26" s="212">
        <f t="shared" si="9"/>
        <v>6</v>
      </c>
      <c r="Z26" s="212"/>
      <c r="AA26" s="212">
        <f t="shared" si="10"/>
        <v>0</v>
      </c>
      <c r="AB26" s="214">
        <f t="shared" si="11"/>
        <v>6</v>
      </c>
      <c r="AC26" s="215"/>
      <c r="AD26" s="212"/>
      <c r="AE26" s="214"/>
      <c r="AF26" s="215">
        <v>1</v>
      </c>
      <c r="AG26" s="212">
        <f t="shared" si="12"/>
        <v>12</v>
      </c>
      <c r="AH26" s="212"/>
      <c r="AI26" s="212">
        <f t="shared" si="13"/>
        <v>0</v>
      </c>
      <c r="AJ26" s="212">
        <v>1</v>
      </c>
      <c r="AK26" s="212">
        <f t="shared" si="14"/>
        <v>3</v>
      </c>
      <c r="AL26" s="212"/>
      <c r="AM26" s="212">
        <f t="shared" si="15"/>
        <v>0</v>
      </c>
      <c r="AN26" s="212"/>
      <c r="AO26" s="212">
        <f t="shared" si="16"/>
        <v>0</v>
      </c>
      <c r="AP26" s="212"/>
      <c r="AQ26" s="212">
        <f t="shared" si="17"/>
        <v>0</v>
      </c>
      <c r="AR26" s="212"/>
      <c r="AS26" s="212">
        <f t="shared" si="18"/>
        <v>0</v>
      </c>
      <c r="AT26" s="212"/>
      <c r="AU26" s="133">
        <f t="shared" si="19"/>
        <v>0</v>
      </c>
      <c r="AV26" s="212"/>
      <c r="AW26" s="133">
        <f t="shared" si="20"/>
        <v>0</v>
      </c>
      <c r="AX26" s="136">
        <f t="shared" si="21"/>
        <v>3</v>
      </c>
      <c r="AY26" s="216">
        <f t="shared" si="22"/>
        <v>15</v>
      </c>
      <c r="AZ26" s="217">
        <f t="shared" si="23"/>
        <v>115</v>
      </c>
    </row>
    <row r="27" ht="12.75">
      <c r="P27" s="30"/>
    </row>
  </sheetData>
  <sheetProtection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35"/>
  <sheetViews>
    <sheetView zoomScalePageLayoutView="0" workbookViewId="0" topLeftCell="A5">
      <selection activeCell="A5" sqref="A5:AX32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8.140625" style="1" bestFit="1" customWidth="1"/>
    <col min="4" max="4" width="3.7109375" style="1" bestFit="1" customWidth="1"/>
    <col min="5" max="5" width="3.7109375" style="6" customWidth="1"/>
    <col min="6" max="6" width="4.8515625" style="6" customWidth="1"/>
    <col min="7" max="7" width="3.8515625" style="6" customWidth="1"/>
    <col min="8" max="10" width="4.8515625" style="6" customWidth="1"/>
    <col min="11" max="11" width="2.8515625" style="6" customWidth="1"/>
    <col min="12" max="12" width="3.28125" style="6" customWidth="1"/>
    <col min="13" max="14" width="4.8515625" style="6" customWidth="1"/>
    <col min="15" max="15" width="4.140625" style="6" customWidth="1"/>
    <col min="16" max="16" width="3.00390625" style="6" customWidth="1"/>
    <col min="17" max="17" width="4.421875" style="6" customWidth="1"/>
    <col min="18" max="18" width="4.8515625" style="6" customWidth="1"/>
    <col min="19" max="19" width="4.00390625" style="6" customWidth="1"/>
    <col min="20" max="20" width="3.8515625" style="6" customWidth="1"/>
    <col min="21" max="21" width="3.57421875" style="6" customWidth="1"/>
    <col min="22" max="22" width="3.7109375" style="6" customWidth="1"/>
    <col min="23" max="23" width="4.140625" style="6" customWidth="1"/>
    <col min="24" max="24" width="4.7109375" style="6" customWidth="1"/>
    <col min="25" max="25" width="4.140625" style="6" customWidth="1"/>
    <col min="26" max="26" width="3.421875" style="6" customWidth="1"/>
    <col min="27" max="29" width="3.57421875" style="6" customWidth="1"/>
    <col min="30" max="31" width="5.00390625" style="6" customWidth="1"/>
    <col min="32" max="32" width="4.00390625" style="6" customWidth="1"/>
    <col min="33" max="38" width="5.00390625" style="6" customWidth="1"/>
    <col min="39" max="39" width="3.7109375" style="6" customWidth="1"/>
    <col min="40" max="40" width="3.57421875" style="6" customWidth="1"/>
    <col min="41" max="41" width="3.8515625" style="6" customWidth="1"/>
    <col min="42" max="42" width="5.00390625" style="6" customWidth="1"/>
    <col min="43" max="47" width="3.28125" style="6" customWidth="1"/>
    <col min="48" max="48" width="4.421875" style="6" customWidth="1"/>
    <col min="49" max="49" width="5.00390625" style="6" customWidth="1"/>
    <col min="50" max="50" width="5.140625" style="6" customWidth="1"/>
    <col min="51" max="16384" width="9.140625" style="1" customWidth="1"/>
  </cols>
  <sheetData>
    <row r="1" spans="1:50" ht="23.25">
      <c r="A1" s="261" t="s">
        <v>354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3"/>
    </row>
    <row r="2" spans="1:50" ht="22.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6"/>
    </row>
    <row r="3" spans="1:50" ht="27.75" customHeight="1">
      <c r="A3" s="351" t="s">
        <v>373</v>
      </c>
      <c r="B3" s="352"/>
      <c r="C3" s="352"/>
      <c r="D3" s="353"/>
      <c r="E3" s="341" t="s">
        <v>6</v>
      </c>
      <c r="F3" s="342"/>
      <c r="G3" s="342"/>
      <c r="H3" s="342"/>
      <c r="I3" s="342"/>
      <c r="J3" s="342"/>
      <c r="K3" s="343"/>
      <c r="L3" s="343"/>
      <c r="M3" s="343"/>
      <c r="N3" s="343"/>
      <c r="O3" s="343"/>
      <c r="P3" s="343"/>
      <c r="Q3" s="344"/>
      <c r="R3" s="345" t="s">
        <v>11</v>
      </c>
      <c r="S3" s="342"/>
      <c r="T3" s="342"/>
      <c r="U3" s="342"/>
      <c r="V3" s="342"/>
      <c r="W3" s="342"/>
      <c r="X3" s="342"/>
      <c r="Y3" s="342"/>
      <c r="Z3" s="344"/>
      <c r="AA3" s="346" t="s">
        <v>12</v>
      </c>
      <c r="AB3" s="347"/>
      <c r="AC3" s="348"/>
      <c r="AD3" s="346" t="s">
        <v>23</v>
      </c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8"/>
      <c r="AX3" s="349" t="s">
        <v>24</v>
      </c>
    </row>
    <row r="4" spans="1:50" ht="117" customHeight="1">
      <c r="A4" s="84" t="s">
        <v>374</v>
      </c>
      <c r="B4" s="85" t="s">
        <v>0</v>
      </c>
      <c r="C4" s="339" t="s">
        <v>1</v>
      </c>
      <c r="D4" s="340"/>
      <c r="E4" s="27" t="s">
        <v>2</v>
      </c>
      <c r="F4" s="27" t="s">
        <v>3</v>
      </c>
      <c r="G4" s="27" t="s">
        <v>369</v>
      </c>
      <c r="H4" s="27" t="s">
        <v>3</v>
      </c>
      <c r="I4" s="27" t="s">
        <v>4</v>
      </c>
      <c r="J4" s="27" t="s">
        <v>3</v>
      </c>
      <c r="K4" s="27" t="s">
        <v>370</v>
      </c>
      <c r="L4" s="27" t="s">
        <v>3</v>
      </c>
      <c r="M4" s="19" t="s">
        <v>381</v>
      </c>
      <c r="N4" s="27" t="s">
        <v>3</v>
      </c>
      <c r="O4" s="27" t="s">
        <v>382</v>
      </c>
      <c r="P4" s="27" t="s">
        <v>3</v>
      </c>
      <c r="Q4" s="86" t="s">
        <v>5</v>
      </c>
      <c r="R4" s="87" t="s">
        <v>33</v>
      </c>
      <c r="S4" s="19" t="s">
        <v>3</v>
      </c>
      <c r="T4" s="88" t="s">
        <v>7</v>
      </c>
      <c r="U4" s="19" t="s">
        <v>3</v>
      </c>
      <c r="V4" s="89" t="s">
        <v>13</v>
      </c>
      <c r="W4" s="19" t="s">
        <v>3</v>
      </c>
      <c r="X4" s="89" t="s">
        <v>14</v>
      </c>
      <c r="Y4" s="19" t="s">
        <v>3</v>
      </c>
      <c r="Z4" s="86" t="s">
        <v>5</v>
      </c>
      <c r="AA4" s="18" t="s">
        <v>8</v>
      </c>
      <c r="AB4" s="19" t="s">
        <v>9</v>
      </c>
      <c r="AC4" s="24" t="s">
        <v>10</v>
      </c>
      <c r="AD4" s="90" t="s">
        <v>15</v>
      </c>
      <c r="AE4" s="19" t="s">
        <v>3</v>
      </c>
      <c r="AF4" s="91" t="s">
        <v>16</v>
      </c>
      <c r="AG4" s="19" t="s">
        <v>3</v>
      </c>
      <c r="AH4" s="91" t="s">
        <v>17</v>
      </c>
      <c r="AI4" s="19" t="s">
        <v>3</v>
      </c>
      <c r="AJ4" s="91" t="s">
        <v>18</v>
      </c>
      <c r="AK4" s="19" t="s">
        <v>3</v>
      </c>
      <c r="AL4" s="91" t="s">
        <v>19</v>
      </c>
      <c r="AM4" s="19" t="s">
        <v>3</v>
      </c>
      <c r="AN4" s="91" t="s">
        <v>20</v>
      </c>
      <c r="AO4" s="19" t="s">
        <v>3</v>
      </c>
      <c r="AP4" s="91" t="s">
        <v>21</v>
      </c>
      <c r="AQ4" s="19" t="s">
        <v>3</v>
      </c>
      <c r="AR4" s="35" t="s">
        <v>456</v>
      </c>
      <c r="AS4" s="35" t="s">
        <v>3</v>
      </c>
      <c r="AT4" s="130" t="s">
        <v>457</v>
      </c>
      <c r="AU4" s="130" t="s">
        <v>3</v>
      </c>
      <c r="AV4" s="131" t="s">
        <v>25</v>
      </c>
      <c r="AW4" s="86" t="s">
        <v>22</v>
      </c>
      <c r="AX4" s="350"/>
    </row>
    <row r="5" spans="1:50" s="108" customFormat="1" ht="15" customHeight="1">
      <c r="A5" s="218">
        <v>1</v>
      </c>
      <c r="B5" s="203" t="s">
        <v>351</v>
      </c>
      <c r="C5" s="219">
        <v>24222</v>
      </c>
      <c r="D5" s="220" t="s">
        <v>40</v>
      </c>
      <c r="E5" s="221">
        <v>11</v>
      </c>
      <c r="F5" s="222">
        <f aca="true" t="shared" si="0" ref="F5:F32">E5*6</f>
        <v>66</v>
      </c>
      <c r="G5" s="222"/>
      <c r="H5" s="222">
        <f aca="true" t="shared" si="1" ref="H5:H32">G5*6</f>
        <v>0</v>
      </c>
      <c r="I5" s="222">
        <v>15</v>
      </c>
      <c r="J5" s="222">
        <f aca="true" t="shared" si="2" ref="J5:J32">IF(I5&gt;4,I5*2+4,I5*3)</f>
        <v>34</v>
      </c>
      <c r="K5" s="223"/>
      <c r="L5" s="222">
        <f aca="true" t="shared" si="3" ref="L5:L32">IF(K5&gt;4,K5*2+4,K5*3)</f>
        <v>0</v>
      </c>
      <c r="M5" s="223">
        <v>5</v>
      </c>
      <c r="N5" s="223">
        <f aca="true" t="shared" si="4" ref="N5:N32">M5*2</f>
        <v>10</v>
      </c>
      <c r="O5" s="223">
        <v>2</v>
      </c>
      <c r="P5" s="223">
        <f aca="true" t="shared" si="5" ref="P5:P32">O5*3</f>
        <v>6</v>
      </c>
      <c r="Q5" s="224">
        <f aca="true" t="shared" si="6" ref="Q5:Q32">F5+H5+J5+L5+N5+P5</f>
        <v>116</v>
      </c>
      <c r="R5" s="218"/>
      <c r="S5" s="222">
        <f aca="true" t="shared" si="7" ref="S5:S32">IF(R5=0,0,6)</f>
        <v>0</v>
      </c>
      <c r="T5" s="222"/>
      <c r="U5" s="222">
        <f aca="true" t="shared" si="8" ref="U5:U32">T5*4</f>
        <v>0</v>
      </c>
      <c r="V5" s="222">
        <v>2</v>
      </c>
      <c r="W5" s="222">
        <f aca="true" t="shared" si="9" ref="W5:W32">V5*3</f>
        <v>6</v>
      </c>
      <c r="X5" s="222"/>
      <c r="Y5" s="222">
        <f aca="true" t="shared" si="10" ref="Y5:Y32">IF(X5=0,0,6)</f>
        <v>0</v>
      </c>
      <c r="Z5" s="224">
        <f aca="true" t="shared" si="11" ref="Z5:Z32">S5+U5+W5+Y5</f>
        <v>6</v>
      </c>
      <c r="AA5" s="218"/>
      <c r="AB5" s="222"/>
      <c r="AC5" s="224"/>
      <c r="AD5" s="218">
        <v>1</v>
      </c>
      <c r="AE5" s="222">
        <f aca="true" t="shared" si="12" ref="AE5:AE32">AD5*12</f>
        <v>12</v>
      </c>
      <c r="AF5" s="222"/>
      <c r="AG5" s="222">
        <f aca="true" t="shared" si="13" ref="AG5:AG32">AF5*5</f>
        <v>0</v>
      </c>
      <c r="AH5" s="222">
        <v>2</v>
      </c>
      <c r="AI5" s="222">
        <f aca="true" t="shared" si="14" ref="AI5:AI32">AH5*3</f>
        <v>6</v>
      </c>
      <c r="AJ5" s="222"/>
      <c r="AK5" s="222">
        <f aca="true" t="shared" si="15" ref="AK5:AK32">AJ5*1</f>
        <v>0</v>
      </c>
      <c r="AL5" s="222"/>
      <c r="AM5" s="222">
        <f aca="true" t="shared" si="16" ref="AM5:AM32">AL5*5</f>
        <v>0</v>
      </c>
      <c r="AN5" s="222"/>
      <c r="AO5" s="222">
        <f aca="true" t="shared" si="17" ref="AO5:AO32">AN5*5</f>
        <v>0</v>
      </c>
      <c r="AP5" s="222"/>
      <c r="AQ5" s="222">
        <f aca="true" t="shared" si="18" ref="AQ5:AQ32">AP5*1</f>
        <v>0</v>
      </c>
      <c r="AR5" s="222"/>
      <c r="AS5" s="133">
        <f aca="true" t="shared" si="19" ref="AS5:AS32">AR5*0.5</f>
        <v>0</v>
      </c>
      <c r="AT5" s="222"/>
      <c r="AU5" s="133">
        <f aca="true" t="shared" si="20" ref="AU5:AU32">AT5*1</f>
        <v>0</v>
      </c>
      <c r="AV5" s="136">
        <f aca="true" t="shared" si="21" ref="AV5:AV32">IF(AG5+AI5+AK5+AM5+AO5+AQ5+AS5+AU5&gt;10,10,AG5+AI5+AK5+AM5+AO5+AQ5+AS5+AU5)</f>
        <v>6</v>
      </c>
      <c r="AW5" s="225">
        <f aca="true" t="shared" si="22" ref="AW5:AW32">AE5+AV5</f>
        <v>18</v>
      </c>
      <c r="AX5" s="226">
        <f aca="true" t="shared" si="23" ref="AX5:AX32">Q5+Z5+AW5</f>
        <v>140</v>
      </c>
    </row>
    <row r="6" spans="1:50" s="108" customFormat="1" ht="13.5">
      <c r="A6" s="218">
        <v>2</v>
      </c>
      <c r="B6" s="203" t="s">
        <v>320</v>
      </c>
      <c r="C6" s="219">
        <v>24958</v>
      </c>
      <c r="D6" s="220" t="s">
        <v>40</v>
      </c>
      <c r="E6" s="221">
        <v>11</v>
      </c>
      <c r="F6" s="222">
        <f t="shared" si="0"/>
        <v>66</v>
      </c>
      <c r="G6" s="222"/>
      <c r="H6" s="222">
        <f t="shared" si="1"/>
        <v>0</v>
      </c>
      <c r="I6" s="222">
        <v>16</v>
      </c>
      <c r="J6" s="222">
        <f t="shared" si="2"/>
        <v>36</v>
      </c>
      <c r="K6" s="223"/>
      <c r="L6" s="222">
        <f t="shared" si="3"/>
        <v>0</v>
      </c>
      <c r="M6" s="223">
        <v>5</v>
      </c>
      <c r="N6" s="223">
        <f t="shared" si="4"/>
        <v>10</v>
      </c>
      <c r="O6" s="223">
        <v>2</v>
      </c>
      <c r="P6" s="223">
        <f t="shared" si="5"/>
        <v>6</v>
      </c>
      <c r="Q6" s="224">
        <f t="shared" si="6"/>
        <v>118</v>
      </c>
      <c r="R6" s="218"/>
      <c r="S6" s="222">
        <f t="shared" si="7"/>
        <v>0</v>
      </c>
      <c r="T6" s="222"/>
      <c r="U6" s="222">
        <f t="shared" si="8"/>
        <v>0</v>
      </c>
      <c r="V6" s="222"/>
      <c r="W6" s="222">
        <f t="shared" si="9"/>
        <v>0</v>
      </c>
      <c r="X6" s="222"/>
      <c r="Y6" s="222">
        <f t="shared" si="10"/>
        <v>0</v>
      </c>
      <c r="Z6" s="224">
        <f t="shared" si="11"/>
        <v>0</v>
      </c>
      <c r="AA6" s="218"/>
      <c r="AB6" s="222"/>
      <c r="AC6" s="224"/>
      <c r="AD6" s="218">
        <v>1</v>
      </c>
      <c r="AE6" s="222">
        <f t="shared" si="12"/>
        <v>12</v>
      </c>
      <c r="AF6" s="222"/>
      <c r="AG6" s="222">
        <f t="shared" si="13"/>
        <v>0</v>
      </c>
      <c r="AH6" s="222">
        <v>2</v>
      </c>
      <c r="AI6" s="222">
        <f t="shared" si="14"/>
        <v>6</v>
      </c>
      <c r="AJ6" s="222"/>
      <c r="AK6" s="222">
        <f t="shared" si="15"/>
        <v>0</v>
      </c>
      <c r="AL6" s="222">
        <v>1</v>
      </c>
      <c r="AM6" s="222">
        <f t="shared" si="16"/>
        <v>5</v>
      </c>
      <c r="AN6" s="222"/>
      <c r="AO6" s="222">
        <f t="shared" si="17"/>
        <v>0</v>
      </c>
      <c r="AP6" s="222"/>
      <c r="AQ6" s="222">
        <f t="shared" si="18"/>
        <v>0</v>
      </c>
      <c r="AR6" s="133"/>
      <c r="AS6" s="133">
        <f t="shared" si="19"/>
        <v>0</v>
      </c>
      <c r="AT6" s="133"/>
      <c r="AU6" s="133">
        <f t="shared" si="20"/>
        <v>0</v>
      </c>
      <c r="AV6" s="136">
        <f t="shared" si="21"/>
        <v>10</v>
      </c>
      <c r="AW6" s="225">
        <f t="shared" si="22"/>
        <v>22</v>
      </c>
      <c r="AX6" s="226">
        <f t="shared" si="23"/>
        <v>140</v>
      </c>
    </row>
    <row r="7" spans="1:50" s="108" customFormat="1" ht="13.5">
      <c r="A7" s="218">
        <v>3</v>
      </c>
      <c r="B7" s="203" t="s">
        <v>324</v>
      </c>
      <c r="C7" s="219">
        <v>22718</v>
      </c>
      <c r="D7" s="220" t="s">
        <v>40</v>
      </c>
      <c r="E7" s="221">
        <v>11</v>
      </c>
      <c r="F7" s="222">
        <f t="shared" si="0"/>
        <v>66</v>
      </c>
      <c r="G7" s="222"/>
      <c r="H7" s="222">
        <f t="shared" si="1"/>
        <v>0</v>
      </c>
      <c r="I7" s="222">
        <v>16</v>
      </c>
      <c r="J7" s="222">
        <f t="shared" si="2"/>
        <v>36</v>
      </c>
      <c r="K7" s="223"/>
      <c r="L7" s="222">
        <f t="shared" si="3"/>
        <v>0</v>
      </c>
      <c r="M7" s="223">
        <v>5</v>
      </c>
      <c r="N7" s="223">
        <f t="shared" si="4"/>
        <v>10</v>
      </c>
      <c r="O7" s="223">
        <v>2</v>
      </c>
      <c r="P7" s="223">
        <f t="shared" si="5"/>
        <v>6</v>
      </c>
      <c r="Q7" s="224">
        <f t="shared" si="6"/>
        <v>118</v>
      </c>
      <c r="R7" s="218"/>
      <c r="S7" s="222">
        <f t="shared" si="7"/>
        <v>0</v>
      </c>
      <c r="T7" s="222"/>
      <c r="U7" s="222">
        <f t="shared" si="8"/>
        <v>0</v>
      </c>
      <c r="V7" s="222">
        <v>1</v>
      </c>
      <c r="W7" s="222">
        <f t="shared" si="9"/>
        <v>3</v>
      </c>
      <c r="X7" s="222"/>
      <c r="Y7" s="222">
        <f t="shared" si="10"/>
        <v>0</v>
      </c>
      <c r="Z7" s="224">
        <f t="shared" si="11"/>
        <v>3</v>
      </c>
      <c r="AA7" s="218"/>
      <c r="AB7" s="222"/>
      <c r="AC7" s="224"/>
      <c r="AD7" s="218">
        <v>1</v>
      </c>
      <c r="AE7" s="222">
        <f t="shared" si="12"/>
        <v>12</v>
      </c>
      <c r="AF7" s="222"/>
      <c r="AG7" s="222">
        <f t="shared" si="13"/>
        <v>0</v>
      </c>
      <c r="AH7" s="222">
        <v>2</v>
      </c>
      <c r="AI7" s="222">
        <f t="shared" si="14"/>
        <v>6</v>
      </c>
      <c r="AJ7" s="222"/>
      <c r="AK7" s="222">
        <f t="shared" si="15"/>
        <v>0</v>
      </c>
      <c r="AL7" s="222"/>
      <c r="AM7" s="222">
        <f t="shared" si="16"/>
        <v>0</v>
      </c>
      <c r="AN7" s="222"/>
      <c r="AO7" s="222">
        <f t="shared" si="17"/>
        <v>0</v>
      </c>
      <c r="AP7" s="222"/>
      <c r="AQ7" s="222">
        <f t="shared" si="18"/>
        <v>0</v>
      </c>
      <c r="AR7" s="222"/>
      <c r="AS7" s="133">
        <f t="shared" si="19"/>
        <v>0</v>
      </c>
      <c r="AT7" s="222"/>
      <c r="AU7" s="133">
        <f t="shared" si="20"/>
        <v>0</v>
      </c>
      <c r="AV7" s="136">
        <f t="shared" si="21"/>
        <v>6</v>
      </c>
      <c r="AW7" s="225">
        <f t="shared" si="22"/>
        <v>18</v>
      </c>
      <c r="AX7" s="226">
        <f t="shared" si="23"/>
        <v>139</v>
      </c>
    </row>
    <row r="8" spans="1:50" s="108" customFormat="1" ht="13.5">
      <c r="A8" s="218">
        <v>4</v>
      </c>
      <c r="B8" s="203" t="s">
        <v>337</v>
      </c>
      <c r="C8" s="219">
        <v>23863</v>
      </c>
      <c r="D8" s="220" t="s">
        <v>40</v>
      </c>
      <c r="E8" s="221">
        <v>11</v>
      </c>
      <c r="F8" s="222">
        <f t="shared" si="0"/>
        <v>66</v>
      </c>
      <c r="G8" s="222"/>
      <c r="H8" s="222">
        <f t="shared" si="1"/>
        <v>0</v>
      </c>
      <c r="I8" s="222">
        <v>16</v>
      </c>
      <c r="J8" s="222">
        <f t="shared" si="2"/>
        <v>36</v>
      </c>
      <c r="K8" s="223"/>
      <c r="L8" s="222">
        <f t="shared" si="3"/>
        <v>0</v>
      </c>
      <c r="M8" s="223">
        <v>5</v>
      </c>
      <c r="N8" s="223">
        <f t="shared" si="4"/>
        <v>10</v>
      </c>
      <c r="O8" s="223">
        <v>2</v>
      </c>
      <c r="P8" s="223">
        <f t="shared" si="5"/>
        <v>6</v>
      </c>
      <c r="Q8" s="224">
        <f t="shared" si="6"/>
        <v>118</v>
      </c>
      <c r="R8" s="218"/>
      <c r="S8" s="222">
        <f t="shared" si="7"/>
        <v>0</v>
      </c>
      <c r="T8" s="222"/>
      <c r="U8" s="222">
        <f t="shared" si="8"/>
        <v>0</v>
      </c>
      <c r="V8" s="222">
        <v>1</v>
      </c>
      <c r="W8" s="222">
        <f t="shared" si="9"/>
        <v>3</v>
      </c>
      <c r="X8" s="222"/>
      <c r="Y8" s="222">
        <f t="shared" si="10"/>
        <v>0</v>
      </c>
      <c r="Z8" s="224">
        <f t="shared" si="11"/>
        <v>3</v>
      </c>
      <c r="AA8" s="218"/>
      <c r="AB8" s="222"/>
      <c r="AC8" s="224"/>
      <c r="AD8" s="218">
        <v>1</v>
      </c>
      <c r="AE8" s="222">
        <f t="shared" si="12"/>
        <v>12</v>
      </c>
      <c r="AF8" s="222"/>
      <c r="AG8" s="222">
        <f t="shared" si="13"/>
        <v>0</v>
      </c>
      <c r="AH8" s="222">
        <v>2</v>
      </c>
      <c r="AI8" s="222">
        <f t="shared" si="14"/>
        <v>6</v>
      </c>
      <c r="AJ8" s="222"/>
      <c r="AK8" s="222">
        <f t="shared" si="15"/>
        <v>0</v>
      </c>
      <c r="AL8" s="222"/>
      <c r="AM8" s="222">
        <f t="shared" si="16"/>
        <v>0</v>
      </c>
      <c r="AN8" s="222"/>
      <c r="AO8" s="222">
        <f t="shared" si="17"/>
        <v>0</v>
      </c>
      <c r="AP8" s="222"/>
      <c r="AQ8" s="222">
        <f t="shared" si="18"/>
        <v>0</v>
      </c>
      <c r="AR8" s="222"/>
      <c r="AS8" s="133">
        <f t="shared" si="19"/>
        <v>0</v>
      </c>
      <c r="AT8" s="222"/>
      <c r="AU8" s="133">
        <f t="shared" si="20"/>
        <v>0</v>
      </c>
      <c r="AV8" s="136">
        <f t="shared" si="21"/>
        <v>6</v>
      </c>
      <c r="AW8" s="225">
        <f t="shared" si="22"/>
        <v>18</v>
      </c>
      <c r="AX8" s="226">
        <f t="shared" si="23"/>
        <v>139</v>
      </c>
    </row>
    <row r="9" spans="1:50" s="108" customFormat="1" ht="13.5">
      <c r="A9" s="218">
        <v>5</v>
      </c>
      <c r="B9" s="203" t="s">
        <v>322</v>
      </c>
      <c r="C9" s="219">
        <v>23688</v>
      </c>
      <c r="D9" s="220" t="s">
        <v>40</v>
      </c>
      <c r="E9" s="221">
        <v>11</v>
      </c>
      <c r="F9" s="222">
        <f t="shared" si="0"/>
        <v>66</v>
      </c>
      <c r="G9" s="222"/>
      <c r="H9" s="222">
        <f t="shared" si="1"/>
        <v>0</v>
      </c>
      <c r="I9" s="222">
        <v>17</v>
      </c>
      <c r="J9" s="222">
        <f t="shared" si="2"/>
        <v>38</v>
      </c>
      <c r="K9" s="223"/>
      <c r="L9" s="222">
        <f t="shared" si="3"/>
        <v>0</v>
      </c>
      <c r="M9" s="223">
        <v>5</v>
      </c>
      <c r="N9" s="223">
        <f t="shared" si="4"/>
        <v>10</v>
      </c>
      <c r="O9" s="223">
        <v>2</v>
      </c>
      <c r="P9" s="223">
        <f t="shared" si="5"/>
        <v>6</v>
      </c>
      <c r="Q9" s="224">
        <f t="shared" si="6"/>
        <v>120</v>
      </c>
      <c r="R9" s="218"/>
      <c r="S9" s="222">
        <f t="shared" si="7"/>
        <v>0</v>
      </c>
      <c r="T9" s="222"/>
      <c r="U9" s="222">
        <f t="shared" si="8"/>
        <v>0</v>
      </c>
      <c r="V9" s="222"/>
      <c r="W9" s="222">
        <f t="shared" si="9"/>
        <v>0</v>
      </c>
      <c r="X9" s="222"/>
      <c r="Y9" s="222">
        <f t="shared" si="10"/>
        <v>0</v>
      </c>
      <c r="Z9" s="224">
        <f t="shared" si="11"/>
        <v>0</v>
      </c>
      <c r="AA9" s="218"/>
      <c r="AB9" s="222"/>
      <c r="AC9" s="224"/>
      <c r="AD9" s="218">
        <v>1</v>
      </c>
      <c r="AE9" s="222">
        <f t="shared" si="12"/>
        <v>12</v>
      </c>
      <c r="AF9" s="222"/>
      <c r="AG9" s="222">
        <f t="shared" si="13"/>
        <v>0</v>
      </c>
      <c r="AH9" s="222">
        <v>2</v>
      </c>
      <c r="AI9" s="222">
        <f t="shared" si="14"/>
        <v>6</v>
      </c>
      <c r="AJ9" s="222"/>
      <c r="AK9" s="222">
        <f t="shared" si="15"/>
        <v>0</v>
      </c>
      <c r="AL9" s="222"/>
      <c r="AM9" s="222">
        <f t="shared" si="16"/>
        <v>0</v>
      </c>
      <c r="AN9" s="222"/>
      <c r="AO9" s="222">
        <f t="shared" si="17"/>
        <v>0</v>
      </c>
      <c r="AP9" s="222"/>
      <c r="AQ9" s="222">
        <f t="shared" si="18"/>
        <v>0</v>
      </c>
      <c r="AR9" s="222"/>
      <c r="AS9" s="133">
        <f t="shared" si="19"/>
        <v>0</v>
      </c>
      <c r="AT9" s="222"/>
      <c r="AU9" s="133">
        <f t="shared" si="20"/>
        <v>0</v>
      </c>
      <c r="AV9" s="136">
        <f t="shared" si="21"/>
        <v>6</v>
      </c>
      <c r="AW9" s="225">
        <f t="shared" si="22"/>
        <v>18</v>
      </c>
      <c r="AX9" s="226">
        <f t="shared" si="23"/>
        <v>138</v>
      </c>
    </row>
    <row r="10" spans="1:50" s="108" customFormat="1" ht="13.5">
      <c r="A10" s="218">
        <v>6</v>
      </c>
      <c r="B10" s="203" t="s">
        <v>352</v>
      </c>
      <c r="C10" s="219">
        <v>22664</v>
      </c>
      <c r="D10" s="220" t="s">
        <v>26</v>
      </c>
      <c r="E10" s="221">
        <v>11</v>
      </c>
      <c r="F10" s="222">
        <f t="shared" si="0"/>
        <v>66</v>
      </c>
      <c r="G10" s="222"/>
      <c r="H10" s="222">
        <f t="shared" si="1"/>
        <v>0</v>
      </c>
      <c r="I10" s="222">
        <v>16</v>
      </c>
      <c r="J10" s="222">
        <f t="shared" si="2"/>
        <v>36</v>
      </c>
      <c r="K10" s="223"/>
      <c r="L10" s="222">
        <f t="shared" si="3"/>
        <v>0</v>
      </c>
      <c r="M10" s="223">
        <v>5</v>
      </c>
      <c r="N10" s="223">
        <f t="shared" si="4"/>
        <v>10</v>
      </c>
      <c r="O10" s="223">
        <v>2</v>
      </c>
      <c r="P10" s="223">
        <f t="shared" si="5"/>
        <v>6</v>
      </c>
      <c r="Q10" s="224">
        <f t="shared" si="6"/>
        <v>118</v>
      </c>
      <c r="R10" s="218"/>
      <c r="S10" s="222">
        <f t="shared" si="7"/>
        <v>0</v>
      </c>
      <c r="T10" s="222"/>
      <c r="U10" s="222">
        <f t="shared" si="8"/>
        <v>0</v>
      </c>
      <c r="V10" s="222"/>
      <c r="W10" s="222">
        <f t="shared" si="9"/>
        <v>0</v>
      </c>
      <c r="X10" s="222"/>
      <c r="Y10" s="222">
        <f t="shared" si="10"/>
        <v>0</v>
      </c>
      <c r="Z10" s="224">
        <f t="shared" si="11"/>
        <v>0</v>
      </c>
      <c r="AA10" s="218"/>
      <c r="AB10" s="222"/>
      <c r="AC10" s="224"/>
      <c r="AD10" s="218">
        <v>1</v>
      </c>
      <c r="AE10" s="222">
        <f t="shared" si="12"/>
        <v>12</v>
      </c>
      <c r="AF10" s="222"/>
      <c r="AG10" s="222">
        <f t="shared" si="13"/>
        <v>0</v>
      </c>
      <c r="AH10" s="222">
        <v>2</v>
      </c>
      <c r="AI10" s="222">
        <f t="shared" si="14"/>
        <v>6</v>
      </c>
      <c r="AJ10" s="222"/>
      <c r="AK10" s="222">
        <f t="shared" si="15"/>
        <v>0</v>
      </c>
      <c r="AL10" s="222"/>
      <c r="AM10" s="222">
        <f t="shared" si="16"/>
        <v>0</v>
      </c>
      <c r="AN10" s="222"/>
      <c r="AO10" s="222">
        <f t="shared" si="17"/>
        <v>0</v>
      </c>
      <c r="AP10" s="222">
        <v>1</v>
      </c>
      <c r="AQ10" s="222">
        <f t="shared" si="18"/>
        <v>1</v>
      </c>
      <c r="AR10" s="222"/>
      <c r="AS10" s="133">
        <f t="shared" si="19"/>
        <v>0</v>
      </c>
      <c r="AT10" s="222"/>
      <c r="AU10" s="133">
        <f t="shared" si="20"/>
        <v>0</v>
      </c>
      <c r="AV10" s="136">
        <f t="shared" si="21"/>
        <v>7</v>
      </c>
      <c r="AW10" s="225">
        <f t="shared" si="22"/>
        <v>19</v>
      </c>
      <c r="AX10" s="226">
        <f t="shared" si="23"/>
        <v>137</v>
      </c>
    </row>
    <row r="11" spans="1:50" s="108" customFormat="1" ht="13.5">
      <c r="A11" s="218">
        <v>7</v>
      </c>
      <c r="B11" s="203" t="s">
        <v>333</v>
      </c>
      <c r="C11" s="219">
        <v>22848</v>
      </c>
      <c r="D11" s="220" t="s">
        <v>202</v>
      </c>
      <c r="E11" s="221">
        <v>11</v>
      </c>
      <c r="F11" s="222">
        <f t="shared" si="0"/>
        <v>66</v>
      </c>
      <c r="G11" s="222"/>
      <c r="H11" s="222">
        <f t="shared" si="1"/>
        <v>0</v>
      </c>
      <c r="I11" s="222">
        <v>15</v>
      </c>
      <c r="J11" s="222">
        <f t="shared" si="2"/>
        <v>34</v>
      </c>
      <c r="K11" s="223"/>
      <c r="L11" s="222">
        <f t="shared" si="3"/>
        <v>0</v>
      </c>
      <c r="M11" s="223">
        <v>5</v>
      </c>
      <c r="N11" s="223">
        <f t="shared" si="4"/>
        <v>10</v>
      </c>
      <c r="O11" s="223">
        <v>2</v>
      </c>
      <c r="P11" s="223">
        <f t="shared" si="5"/>
        <v>6</v>
      </c>
      <c r="Q11" s="224">
        <f t="shared" si="6"/>
        <v>116</v>
      </c>
      <c r="R11" s="218"/>
      <c r="S11" s="222">
        <f t="shared" si="7"/>
        <v>0</v>
      </c>
      <c r="T11" s="222"/>
      <c r="U11" s="222">
        <f t="shared" si="8"/>
        <v>0</v>
      </c>
      <c r="V11" s="222"/>
      <c r="W11" s="222">
        <f t="shared" si="9"/>
        <v>0</v>
      </c>
      <c r="X11" s="222"/>
      <c r="Y11" s="222">
        <f t="shared" si="10"/>
        <v>0</v>
      </c>
      <c r="Z11" s="224">
        <f t="shared" si="11"/>
        <v>0</v>
      </c>
      <c r="AA11" s="218"/>
      <c r="AB11" s="222"/>
      <c r="AC11" s="224"/>
      <c r="AD11" s="218">
        <v>1</v>
      </c>
      <c r="AE11" s="222">
        <f t="shared" si="12"/>
        <v>12</v>
      </c>
      <c r="AF11" s="222"/>
      <c r="AG11" s="222">
        <f t="shared" si="13"/>
        <v>0</v>
      </c>
      <c r="AH11" s="222">
        <v>1</v>
      </c>
      <c r="AI11" s="222">
        <f t="shared" si="14"/>
        <v>3</v>
      </c>
      <c r="AJ11" s="222"/>
      <c r="AK11" s="222">
        <f t="shared" si="15"/>
        <v>0</v>
      </c>
      <c r="AL11" s="222"/>
      <c r="AM11" s="222">
        <f t="shared" si="16"/>
        <v>0</v>
      </c>
      <c r="AN11" s="222">
        <v>1</v>
      </c>
      <c r="AO11" s="222">
        <f t="shared" si="17"/>
        <v>5</v>
      </c>
      <c r="AP11" s="222"/>
      <c r="AQ11" s="222">
        <f t="shared" si="18"/>
        <v>0</v>
      </c>
      <c r="AR11" s="222"/>
      <c r="AS11" s="133">
        <f t="shared" si="19"/>
        <v>0</v>
      </c>
      <c r="AT11" s="222"/>
      <c r="AU11" s="133">
        <f t="shared" si="20"/>
        <v>0</v>
      </c>
      <c r="AV11" s="136">
        <f t="shared" si="21"/>
        <v>8</v>
      </c>
      <c r="AW11" s="225">
        <f t="shared" si="22"/>
        <v>20</v>
      </c>
      <c r="AX11" s="226">
        <f t="shared" si="23"/>
        <v>136</v>
      </c>
    </row>
    <row r="12" spans="1:50" s="108" customFormat="1" ht="13.5">
      <c r="A12" s="218">
        <v>8</v>
      </c>
      <c r="B12" s="203" t="s">
        <v>336</v>
      </c>
      <c r="C12" s="219">
        <v>22878</v>
      </c>
      <c r="D12" s="220" t="s">
        <v>167</v>
      </c>
      <c r="E12" s="221">
        <v>11</v>
      </c>
      <c r="F12" s="222">
        <f t="shared" si="0"/>
        <v>66</v>
      </c>
      <c r="G12" s="222"/>
      <c r="H12" s="222">
        <f t="shared" si="1"/>
        <v>0</v>
      </c>
      <c r="I12" s="222">
        <v>17</v>
      </c>
      <c r="J12" s="222">
        <f t="shared" si="2"/>
        <v>38</v>
      </c>
      <c r="K12" s="223"/>
      <c r="L12" s="222">
        <f t="shared" si="3"/>
        <v>0</v>
      </c>
      <c r="M12" s="223">
        <v>5</v>
      </c>
      <c r="N12" s="223">
        <f t="shared" si="4"/>
        <v>10</v>
      </c>
      <c r="O12" s="223">
        <v>2</v>
      </c>
      <c r="P12" s="223">
        <f t="shared" si="5"/>
        <v>6</v>
      </c>
      <c r="Q12" s="224">
        <f t="shared" si="6"/>
        <v>120</v>
      </c>
      <c r="R12" s="218"/>
      <c r="S12" s="222">
        <f t="shared" si="7"/>
        <v>0</v>
      </c>
      <c r="T12" s="222"/>
      <c r="U12" s="222">
        <f t="shared" si="8"/>
        <v>0</v>
      </c>
      <c r="V12" s="222"/>
      <c r="W12" s="222">
        <f t="shared" si="9"/>
        <v>0</v>
      </c>
      <c r="X12" s="222"/>
      <c r="Y12" s="222">
        <f t="shared" si="10"/>
        <v>0</v>
      </c>
      <c r="Z12" s="224">
        <f t="shared" si="11"/>
        <v>0</v>
      </c>
      <c r="AA12" s="218"/>
      <c r="AB12" s="222"/>
      <c r="AC12" s="224"/>
      <c r="AD12" s="218">
        <v>1</v>
      </c>
      <c r="AE12" s="222">
        <f t="shared" si="12"/>
        <v>12</v>
      </c>
      <c r="AF12" s="222"/>
      <c r="AG12" s="222">
        <f t="shared" si="13"/>
        <v>0</v>
      </c>
      <c r="AH12" s="222">
        <v>1</v>
      </c>
      <c r="AI12" s="222">
        <f t="shared" si="14"/>
        <v>3</v>
      </c>
      <c r="AJ12" s="222"/>
      <c r="AK12" s="222">
        <f t="shared" si="15"/>
        <v>0</v>
      </c>
      <c r="AL12" s="222"/>
      <c r="AM12" s="222">
        <f t="shared" si="16"/>
        <v>0</v>
      </c>
      <c r="AN12" s="222"/>
      <c r="AO12" s="222">
        <f t="shared" si="17"/>
        <v>0</v>
      </c>
      <c r="AP12" s="222"/>
      <c r="AQ12" s="222">
        <f t="shared" si="18"/>
        <v>0</v>
      </c>
      <c r="AR12" s="222"/>
      <c r="AS12" s="133">
        <f t="shared" si="19"/>
        <v>0</v>
      </c>
      <c r="AT12" s="222"/>
      <c r="AU12" s="133">
        <f t="shared" si="20"/>
        <v>0</v>
      </c>
      <c r="AV12" s="136">
        <f t="shared" si="21"/>
        <v>3</v>
      </c>
      <c r="AW12" s="225">
        <f t="shared" si="22"/>
        <v>15</v>
      </c>
      <c r="AX12" s="226">
        <f t="shared" si="23"/>
        <v>135</v>
      </c>
    </row>
    <row r="13" spans="1:50" s="108" customFormat="1" ht="13.5">
      <c r="A13" s="218">
        <v>9</v>
      </c>
      <c r="B13" s="203" t="s">
        <v>313</v>
      </c>
      <c r="C13" s="219">
        <v>24448</v>
      </c>
      <c r="D13" s="220" t="s">
        <v>40</v>
      </c>
      <c r="E13" s="221">
        <v>11</v>
      </c>
      <c r="F13" s="222">
        <f t="shared" si="0"/>
        <v>66</v>
      </c>
      <c r="G13" s="222"/>
      <c r="H13" s="222">
        <f t="shared" si="1"/>
        <v>0</v>
      </c>
      <c r="I13" s="222">
        <v>17</v>
      </c>
      <c r="J13" s="222">
        <f t="shared" si="2"/>
        <v>38</v>
      </c>
      <c r="K13" s="223"/>
      <c r="L13" s="222">
        <f t="shared" si="3"/>
        <v>0</v>
      </c>
      <c r="M13" s="223">
        <v>5</v>
      </c>
      <c r="N13" s="223">
        <f t="shared" si="4"/>
        <v>10</v>
      </c>
      <c r="O13" s="223">
        <v>2</v>
      </c>
      <c r="P13" s="223">
        <f t="shared" si="5"/>
        <v>6</v>
      </c>
      <c r="Q13" s="224">
        <f t="shared" si="6"/>
        <v>120</v>
      </c>
      <c r="R13" s="218"/>
      <c r="S13" s="222">
        <f t="shared" si="7"/>
        <v>0</v>
      </c>
      <c r="T13" s="222"/>
      <c r="U13" s="222">
        <f t="shared" si="8"/>
        <v>0</v>
      </c>
      <c r="V13" s="222">
        <v>1</v>
      </c>
      <c r="W13" s="222">
        <f t="shared" si="9"/>
        <v>3</v>
      </c>
      <c r="X13" s="222"/>
      <c r="Y13" s="222">
        <f t="shared" si="10"/>
        <v>0</v>
      </c>
      <c r="Z13" s="224">
        <f t="shared" si="11"/>
        <v>3</v>
      </c>
      <c r="AA13" s="218"/>
      <c r="AB13" s="222"/>
      <c r="AC13" s="224"/>
      <c r="AD13" s="218">
        <v>1</v>
      </c>
      <c r="AE13" s="222">
        <f t="shared" si="12"/>
        <v>12</v>
      </c>
      <c r="AF13" s="222"/>
      <c r="AG13" s="222">
        <f t="shared" si="13"/>
        <v>0</v>
      </c>
      <c r="AH13" s="222"/>
      <c r="AI13" s="222">
        <f t="shared" si="14"/>
        <v>0</v>
      </c>
      <c r="AJ13" s="222"/>
      <c r="AK13" s="222">
        <f t="shared" si="15"/>
        <v>0</v>
      </c>
      <c r="AL13" s="222"/>
      <c r="AM13" s="222">
        <f t="shared" si="16"/>
        <v>0</v>
      </c>
      <c r="AN13" s="222"/>
      <c r="AO13" s="222">
        <f t="shared" si="17"/>
        <v>0</v>
      </c>
      <c r="AP13" s="222"/>
      <c r="AQ13" s="222">
        <f t="shared" si="18"/>
        <v>0</v>
      </c>
      <c r="AR13" s="222"/>
      <c r="AS13" s="133">
        <f t="shared" si="19"/>
        <v>0</v>
      </c>
      <c r="AT13" s="222"/>
      <c r="AU13" s="133">
        <f t="shared" si="20"/>
        <v>0</v>
      </c>
      <c r="AV13" s="136">
        <f t="shared" si="21"/>
        <v>0</v>
      </c>
      <c r="AW13" s="225">
        <f t="shared" si="22"/>
        <v>12</v>
      </c>
      <c r="AX13" s="226">
        <f t="shared" si="23"/>
        <v>135</v>
      </c>
    </row>
    <row r="14" spans="1:50" s="108" customFormat="1" ht="13.5">
      <c r="A14" s="218">
        <v>10</v>
      </c>
      <c r="B14" s="203" t="s">
        <v>315</v>
      </c>
      <c r="C14" s="219">
        <v>24642</v>
      </c>
      <c r="D14" s="220" t="s">
        <v>40</v>
      </c>
      <c r="E14" s="221">
        <v>11</v>
      </c>
      <c r="F14" s="222">
        <f t="shared" si="0"/>
        <v>66</v>
      </c>
      <c r="G14" s="222"/>
      <c r="H14" s="222">
        <f t="shared" si="1"/>
        <v>0</v>
      </c>
      <c r="I14" s="222">
        <v>14</v>
      </c>
      <c r="J14" s="222">
        <f t="shared" si="2"/>
        <v>32</v>
      </c>
      <c r="K14" s="223">
        <v>1</v>
      </c>
      <c r="L14" s="222">
        <f t="shared" si="3"/>
        <v>3</v>
      </c>
      <c r="M14" s="223">
        <v>5</v>
      </c>
      <c r="N14" s="223">
        <f t="shared" si="4"/>
        <v>10</v>
      </c>
      <c r="O14" s="223">
        <v>2</v>
      </c>
      <c r="P14" s="223">
        <f t="shared" si="5"/>
        <v>6</v>
      </c>
      <c r="Q14" s="224">
        <f t="shared" si="6"/>
        <v>117</v>
      </c>
      <c r="R14" s="218"/>
      <c r="S14" s="222">
        <f t="shared" si="7"/>
        <v>0</v>
      </c>
      <c r="T14" s="222"/>
      <c r="U14" s="222">
        <f t="shared" si="8"/>
        <v>0</v>
      </c>
      <c r="V14" s="222">
        <v>1</v>
      </c>
      <c r="W14" s="222">
        <f t="shared" si="9"/>
        <v>3</v>
      </c>
      <c r="X14" s="222"/>
      <c r="Y14" s="222">
        <f t="shared" si="10"/>
        <v>0</v>
      </c>
      <c r="Z14" s="224">
        <f t="shared" si="11"/>
        <v>3</v>
      </c>
      <c r="AA14" s="218"/>
      <c r="AB14" s="222"/>
      <c r="AC14" s="224"/>
      <c r="AD14" s="218">
        <v>1</v>
      </c>
      <c r="AE14" s="222">
        <f t="shared" si="12"/>
        <v>12</v>
      </c>
      <c r="AF14" s="222"/>
      <c r="AG14" s="222">
        <f t="shared" si="13"/>
        <v>0</v>
      </c>
      <c r="AH14" s="222">
        <v>1</v>
      </c>
      <c r="AI14" s="222">
        <f t="shared" si="14"/>
        <v>3</v>
      </c>
      <c r="AJ14" s="222"/>
      <c r="AK14" s="222">
        <f t="shared" si="15"/>
        <v>0</v>
      </c>
      <c r="AL14" s="222"/>
      <c r="AM14" s="222">
        <f t="shared" si="16"/>
        <v>0</v>
      </c>
      <c r="AN14" s="222"/>
      <c r="AO14" s="222">
        <f t="shared" si="17"/>
        <v>0</v>
      </c>
      <c r="AP14" s="222"/>
      <c r="AQ14" s="222">
        <f t="shared" si="18"/>
        <v>0</v>
      </c>
      <c r="AR14" s="222"/>
      <c r="AS14" s="133">
        <f t="shared" si="19"/>
        <v>0</v>
      </c>
      <c r="AT14" s="222"/>
      <c r="AU14" s="133">
        <f t="shared" si="20"/>
        <v>0</v>
      </c>
      <c r="AV14" s="136">
        <f t="shared" si="21"/>
        <v>3</v>
      </c>
      <c r="AW14" s="225">
        <f t="shared" si="22"/>
        <v>15</v>
      </c>
      <c r="AX14" s="226">
        <f t="shared" si="23"/>
        <v>135</v>
      </c>
    </row>
    <row r="15" spans="1:50" s="108" customFormat="1" ht="13.5">
      <c r="A15" s="218">
        <v>11</v>
      </c>
      <c r="B15" s="203" t="s">
        <v>332</v>
      </c>
      <c r="C15" s="219">
        <v>19374</v>
      </c>
      <c r="D15" s="220" t="s">
        <v>40</v>
      </c>
      <c r="E15" s="221">
        <v>11</v>
      </c>
      <c r="F15" s="222">
        <f t="shared" si="0"/>
        <v>66</v>
      </c>
      <c r="G15" s="222"/>
      <c r="H15" s="222">
        <f t="shared" si="1"/>
        <v>0</v>
      </c>
      <c r="I15" s="222">
        <v>16</v>
      </c>
      <c r="J15" s="222">
        <f t="shared" si="2"/>
        <v>36</v>
      </c>
      <c r="K15" s="223"/>
      <c r="L15" s="222">
        <f t="shared" si="3"/>
        <v>0</v>
      </c>
      <c r="M15" s="223">
        <v>5</v>
      </c>
      <c r="N15" s="223">
        <f t="shared" si="4"/>
        <v>10</v>
      </c>
      <c r="O15" s="223">
        <v>2</v>
      </c>
      <c r="P15" s="223">
        <f t="shared" si="5"/>
        <v>6</v>
      </c>
      <c r="Q15" s="224">
        <f t="shared" si="6"/>
        <v>118</v>
      </c>
      <c r="R15" s="218"/>
      <c r="S15" s="222">
        <f t="shared" si="7"/>
        <v>0</v>
      </c>
      <c r="T15" s="222"/>
      <c r="U15" s="222">
        <f t="shared" si="8"/>
        <v>0</v>
      </c>
      <c r="V15" s="222"/>
      <c r="W15" s="222">
        <f t="shared" si="9"/>
        <v>0</v>
      </c>
      <c r="X15" s="222"/>
      <c r="Y15" s="222">
        <f t="shared" si="10"/>
        <v>0</v>
      </c>
      <c r="Z15" s="224">
        <f t="shared" si="11"/>
        <v>0</v>
      </c>
      <c r="AA15" s="218"/>
      <c r="AB15" s="222"/>
      <c r="AC15" s="224"/>
      <c r="AD15" s="218">
        <v>1</v>
      </c>
      <c r="AE15" s="222">
        <f t="shared" si="12"/>
        <v>12</v>
      </c>
      <c r="AF15" s="222"/>
      <c r="AG15" s="222">
        <f t="shared" si="13"/>
        <v>0</v>
      </c>
      <c r="AH15" s="222">
        <v>1</v>
      </c>
      <c r="AI15" s="222">
        <f t="shared" si="14"/>
        <v>3</v>
      </c>
      <c r="AJ15" s="222"/>
      <c r="AK15" s="222">
        <f t="shared" si="15"/>
        <v>0</v>
      </c>
      <c r="AL15" s="222"/>
      <c r="AM15" s="222">
        <f t="shared" si="16"/>
        <v>0</v>
      </c>
      <c r="AN15" s="222"/>
      <c r="AO15" s="222">
        <f t="shared" si="17"/>
        <v>0</v>
      </c>
      <c r="AP15" s="222"/>
      <c r="AQ15" s="222">
        <f t="shared" si="18"/>
        <v>0</v>
      </c>
      <c r="AR15" s="222"/>
      <c r="AS15" s="133">
        <f t="shared" si="19"/>
        <v>0</v>
      </c>
      <c r="AT15" s="222"/>
      <c r="AU15" s="133">
        <f t="shared" si="20"/>
        <v>0</v>
      </c>
      <c r="AV15" s="136">
        <f t="shared" si="21"/>
        <v>3</v>
      </c>
      <c r="AW15" s="225">
        <f t="shared" si="22"/>
        <v>15</v>
      </c>
      <c r="AX15" s="226">
        <f t="shared" si="23"/>
        <v>133</v>
      </c>
    </row>
    <row r="16" spans="1:50" s="108" customFormat="1" ht="13.5">
      <c r="A16" s="218">
        <v>12</v>
      </c>
      <c r="B16" s="203" t="s">
        <v>367</v>
      </c>
      <c r="C16" s="219">
        <v>21511</v>
      </c>
      <c r="D16" s="220" t="s">
        <v>40</v>
      </c>
      <c r="E16" s="221">
        <v>11</v>
      </c>
      <c r="F16" s="222">
        <f t="shared" si="0"/>
        <v>66</v>
      </c>
      <c r="G16" s="222"/>
      <c r="H16" s="222">
        <f t="shared" si="1"/>
        <v>0</v>
      </c>
      <c r="I16" s="222">
        <v>16</v>
      </c>
      <c r="J16" s="222">
        <f t="shared" si="2"/>
        <v>36</v>
      </c>
      <c r="K16" s="223"/>
      <c r="L16" s="222">
        <f t="shared" si="3"/>
        <v>0</v>
      </c>
      <c r="M16" s="223">
        <v>5</v>
      </c>
      <c r="N16" s="223">
        <f t="shared" si="4"/>
        <v>10</v>
      </c>
      <c r="O16" s="223">
        <v>2</v>
      </c>
      <c r="P16" s="223">
        <f t="shared" si="5"/>
        <v>6</v>
      </c>
      <c r="Q16" s="224">
        <f t="shared" si="6"/>
        <v>118</v>
      </c>
      <c r="R16" s="218"/>
      <c r="S16" s="222">
        <f t="shared" si="7"/>
        <v>0</v>
      </c>
      <c r="T16" s="222"/>
      <c r="U16" s="222">
        <f t="shared" si="8"/>
        <v>0</v>
      </c>
      <c r="V16" s="222"/>
      <c r="W16" s="222">
        <f t="shared" si="9"/>
        <v>0</v>
      </c>
      <c r="X16" s="222"/>
      <c r="Y16" s="222">
        <f t="shared" si="10"/>
        <v>0</v>
      </c>
      <c r="Z16" s="224">
        <f t="shared" si="11"/>
        <v>0</v>
      </c>
      <c r="AA16" s="218"/>
      <c r="AB16" s="222"/>
      <c r="AC16" s="224"/>
      <c r="AD16" s="218">
        <v>1</v>
      </c>
      <c r="AE16" s="222">
        <f t="shared" si="12"/>
        <v>12</v>
      </c>
      <c r="AF16" s="222"/>
      <c r="AG16" s="222">
        <f t="shared" si="13"/>
        <v>0</v>
      </c>
      <c r="AH16" s="222">
        <v>1</v>
      </c>
      <c r="AI16" s="222">
        <f t="shared" si="14"/>
        <v>3</v>
      </c>
      <c r="AJ16" s="222"/>
      <c r="AK16" s="222">
        <f t="shared" si="15"/>
        <v>0</v>
      </c>
      <c r="AL16" s="222"/>
      <c r="AM16" s="222">
        <f t="shared" si="16"/>
        <v>0</v>
      </c>
      <c r="AN16" s="222"/>
      <c r="AO16" s="222">
        <f t="shared" si="17"/>
        <v>0</v>
      </c>
      <c r="AP16" s="222"/>
      <c r="AQ16" s="222">
        <f t="shared" si="18"/>
        <v>0</v>
      </c>
      <c r="AR16" s="222"/>
      <c r="AS16" s="133">
        <f t="shared" si="19"/>
        <v>0</v>
      </c>
      <c r="AT16" s="222"/>
      <c r="AU16" s="133">
        <f t="shared" si="20"/>
        <v>0</v>
      </c>
      <c r="AV16" s="136">
        <f t="shared" si="21"/>
        <v>3</v>
      </c>
      <c r="AW16" s="225">
        <f t="shared" si="22"/>
        <v>15</v>
      </c>
      <c r="AX16" s="226">
        <f t="shared" si="23"/>
        <v>133</v>
      </c>
    </row>
    <row r="17" spans="1:50" s="108" customFormat="1" ht="13.5">
      <c r="A17" s="218">
        <v>13</v>
      </c>
      <c r="B17" s="203" t="s">
        <v>353</v>
      </c>
      <c r="C17" s="219">
        <v>24184</v>
      </c>
      <c r="D17" s="220" t="s">
        <v>40</v>
      </c>
      <c r="E17" s="221">
        <v>11</v>
      </c>
      <c r="F17" s="222">
        <f t="shared" si="0"/>
        <v>66</v>
      </c>
      <c r="G17" s="222"/>
      <c r="H17" s="222">
        <f t="shared" si="1"/>
        <v>0</v>
      </c>
      <c r="I17" s="222">
        <v>16</v>
      </c>
      <c r="J17" s="222">
        <f t="shared" si="2"/>
        <v>36</v>
      </c>
      <c r="K17" s="223"/>
      <c r="L17" s="222">
        <f t="shared" si="3"/>
        <v>0</v>
      </c>
      <c r="M17" s="223">
        <v>5</v>
      </c>
      <c r="N17" s="223">
        <f t="shared" si="4"/>
        <v>10</v>
      </c>
      <c r="O17" s="223">
        <v>1</v>
      </c>
      <c r="P17" s="223">
        <f t="shared" si="5"/>
        <v>3</v>
      </c>
      <c r="Q17" s="224">
        <f t="shared" si="6"/>
        <v>115</v>
      </c>
      <c r="R17" s="218"/>
      <c r="S17" s="222">
        <f t="shared" si="7"/>
        <v>0</v>
      </c>
      <c r="T17" s="222"/>
      <c r="U17" s="222">
        <f t="shared" si="8"/>
        <v>0</v>
      </c>
      <c r="V17" s="222"/>
      <c r="W17" s="222">
        <f t="shared" si="9"/>
        <v>0</v>
      </c>
      <c r="X17" s="222"/>
      <c r="Y17" s="222">
        <f t="shared" si="10"/>
        <v>0</v>
      </c>
      <c r="Z17" s="224">
        <f t="shared" si="11"/>
        <v>0</v>
      </c>
      <c r="AA17" s="218"/>
      <c r="AB17" s="222"/>
      <c r="AC17" s="224"/>
      <c r="AD17" s="218">
        <v>1</v>
      </c>
      <c r="AE17" s="222">
        <f t="shared" si="12"/>
        <v>12</v>
      </c>
      <c r="AF17" s="222"/>
      <c r="AG17" s="222">
        <f t="shared" si="13"/>
        <v>0</v>
      </c>
      <c r="AH17" s="222">
        <v>2</v>
      </c>
      <c r="AI17" s="222">
        <f t="shared" si="14"/>
        <v>6</v>
      </c>
      <c r="AJ17" s="222"/>
      <c r="AK17" s="222">
        <f t="shared" si="15"/>
        <v>0</v>
      </c>
      <c r="AL17" s="222"/>
      <c r="AM17" s="222">
        <f t="shared" si="16"/>
        <v>0</v>
      </c>
      <c r="AN17" s="222"/>
      <c r="AO17" s="222">
        <f t="shared" si="17"/>
        <v>0</v>
      </c>
      <c r="AP17" s="222"/>
      <c r="AQ17" s="222">
        <f t="shared" si="18"/>
        <v>0</v>
      </c>
      <c r="AR17" s="222"/>
      <c r="AS17" s="133">
        <f t="shared" si="19"/>
        <v>0</v>
      </c>
      <c r="AT17" s="222"/>
      <c r="AU17" s="133">
        <f t="shared" si="20"/>
        <v>0</v>
      </c>
      <c r="AV17" s="136">
        <f t="shared" si="21"/>
        <v>6</v>
      </c>
      <c r="AW17" s="225">
        <f t="shared" si="22"/>
        <v>18</v>
      </c>
      <c r="AX17" s="226">
        <f t="shared" si="23"/>
        <v>133</v>
      </c>
    </row>
    <row r="18" spans="1:50" s="108" customFormat="1" ht="13.5">
      <c r="A18" s="218">
        <v>14</v>
      </c>
      <c r="B18" s="203" t="s">
        <v>326</v>
      </c>
      <c r="C18" s="219">
        <v>21457</v>
      </c>
      <c r="D18" s="220" t="s">
        <v>40</v>
      </c>
      <c r="E18" s="221">
        <v>11</v>
      </c>
      <c r="F18" s="222">
        <f t="shared" si="0"/>
        <v>66</v>
      </c>
      <c r="G18" s="222"/>
      <c r="H18" s="222">
        <f t="shared" si="1"/>
        <v>0</v>
      </c>
      <c r="I18" s="222">
        <v>14</v>
      </c>
      <c r="J18" s="222">
        <f t="shared" si="2"/>
        <v>32</v>
      </c>
      <c r="K18" s="223"/>
      <c r="L18" s="222">
        <f t="shared" si="3"/>
        <v>0</v>
      </c>
      <c r="M18" s="223">
        <v>5</v>
      </c>
      <c r="N18" s="223">
        <f t="shared" si="4"/>
        <v>10</v>
      </c>
      <c r="O18" s="223">
        <v>2</v>
      </c>
      <c r="P18" s="223">
        <f t="shared" si="5"/>
        <v>6</v>
      </c>
      <c r="Q18" s="224">
        <f t="shared" si="6"/>
        <v>114</v>
      </c>
      <c r="R18" s="218"/>
      <c r="S18" s="222">
        <f t="shared" si="7"/>
        <v>0</v>
      </c>
      <c r="T18" s="222"/>
      <c r="U18" s="222">
        <f t="shared" si="8"/>
        <v>0</v>
      </c>
      <c r="V18" s="222"/>
      <c r="W18" s="222">
        <f t="shared" si="9"/>
        <v>0</v>
      </c>
      <c r="X18" s="222"/>
      <c r="Y18" s="222">
        <f t="shared" si="10"/>
        <v>0</v>
      </c>
      <c r="Z18" s="224">
        <f t="shared" si="11"/>
        <v>0</v>
      </c>
      <c r="AA18" s="218"/>
      <c r="AB18" s="222"/>
      <c r="AC18" s="224"/>
      <c r="AD18" s="218">
        <v>1</v>
      </c>
      <c r="AE18" s="222">
        <f t="shared" si="12"/>
        <v>12</v>
      </c>
      <c r="AF18" s="222"/>
      <c r="AG18" s="222">
        <f t="shared" si="13"/>
        <v>0</v>
      </c>
      <c r="AH18" s="222">
        <v>2</v>
      </c>
      <c r="AI18" s="222">
        <f t="shared" si="14"/>
        <v>6</v>
      </c>
      <c r="AJ18" s="222"/>
      <c r="AK18" s="222">
        <f t="shared" si="15"/>
        <v>0</v>
      </c>
      <c r="AL18" s="222"/>
      <c r="AM18" s="222">
        <f t="shared" si="16"/>
        <v>0</v>
      </c>
      <c r="AN18" s="222"/>
      <c r="AO18" s="222">
        <f t="shared" si="17"/>
        <v>0</v>
      </c>
      <c r="AP18" s="222"/>
      <c r="AQ18" s="222">
        <f t="shared" si="18"/>
        <v>0</v>
      </c>
      <c r="AR18" s="222"/>
      <c r="AS18" s="133">
        <f t="shared" si="19"/>
        <v>0</v>
      </c>
      <c r="AT18" s="222"/>
      <c r="AU18" s="133">
        <f t="shared" si="20"/>
        <v>0</v>
      </c>
      <c r="AV18" s="136">
        <f t="shared" si="21"/>
        <v>6</v>
      </c>
      <c r="AW18" s="225">
        <f t="shared" si="22"/>
        <v>18</v>
      </c>
      <c r="AX18" s="226">
        <f t="shared" si="23"/>
        <v>132</v>
      </c>
    </row>
    <row r="19" spans="1:50" s="108" customFormat="1" ht="13.5">
      <c r="A19" s="218">
        <v>15</v>
      </c>
      <c r="B19" s="203" t="s">
        <v>321</v>
      </c>
      <c r="C19" s="219">
        <v>21538</v>
      </c>
      <c r="D19" s="220" t="s">
        <v>40</v>
      </c>
      <c r="E19" s="221">
        <v>11</v>
      </c>
      <c r="F19" s="222">
        <f t="shared" si="0"/>
        <v>66</v>
      </c>
      <c r="G19" s="222"/>
      <c r="H19" s="222">
        <f t="shared" si="1"/>
        <v>0</v>
      </c>
      <c r="I19" s="222">
        <v>14</v>
      </c>
      <c r="J19" s="222">
        <f t="shared" si="2"/>
        <v>32</v>
      </c>
      <c r="K19" s="223"/>
      <c r="L19" s="222">
        <f t="shared" si="3"/>
        <v>0</v>
      </c>
      <c r="M19" s="223">
        <v>5</v>
      </c>
      <c r="N19" s="223">
        <f t="shared" si="4"/>
        <v>10</v>
      </c>
      <c r="O19" s="223">
        <v>2</v>
      </c>
      <c r="P19" s="223">
        <f t="shared" si="5"/>
        <v>6</v>
      </c>
      <c r="Q19" s="224">
        <f t="shared" si="6"/>
        <v>114</v>
      </c>
      <c r="R19" s="218"/>
      <c r="S19" s="222">
        <f t="shared" si="7"/>
        <v>0</v>
      </c>
      <c r="T19" s="222"/>
      <c r="U19" s="222">
        <f t="shared" si="8"/>
        <v>0</v>
      </c>
      <c r="V19" s="222"/>
      <c r="W19" s="222">
        <f t="shared" si="9"/>
        <v>0</v>
      </c>
      <c r="X19" s="222"/>
      <c r="Y19" s="222">
        <f t="shared" si="10"/>
        <v>0</v>
      </c>
      <c r="Z19" s="224">
        <f t="shared" si="11"/>
        <v>0</v>
      </c>
      <c r="AA19" s="218"/>
      <c r="AB19" s="222"/>
      <c r="AC19" s="224"/>
      <c r="AD19" s="218">
        <v>1</v>
      </c>
      <c r="AE19" s="222">
        <f t="shared" si="12"/>
        <v>12</v>
      </c>
      <c r="AF19" s="222"/>
      <c r="AG19" s="222">
        <f t="shared" si="13"/>
        <v>0</v>
      </c>
      <c r="AH19" s="222">
        <v>2</v>
      </c>
      <c r="AI19" s="222">
        <f t="shared" si="14"/>
        <v>6</v>
      </c>
      <c r="AJ19" s="222"/>
      <c r="AK19" s="222">
        <f t="shared" si="15"/>
        <v>0</v>
      </c>
      <c r="AL19" s="222"/>
      <c r="AM19" s="222">
        <f t="shared" si="16"/>
        <v>0</v>
      </c>
      <c r="AN19" s="222"/>
      <c r="AO19" s="222">
        <f t="shared" si="17"/>
        <v>0</v>
      </c>
      <c r="AP19" s="222"/>
      <c r="AQ19" s="222">
        <f t="shared" si="18"/>
        <v>0</v>
      </c>
      <c r="AR19" s="222"/>
      <c r="AS19" s="133">
        <f t="shared" si="19"/>
        <v>0</v>
      </c>
      <c r="AT19" s="222"/>
      <c r="AU19" s="133">
        <f t="shared" si="20"/>
        <v>0</v>
      </c>
      <c r="AV19" s="136">
        <f t="shared" si="21"/>
        <v>6</v>
      </c>
      <c r="AW19" s="225">
        <f t="shared" si="22"/>
        <v>18</v>
      </c>
      <c r="AX19" s="226">
        <f t="shared" si="23"/>
        <v>132</v>
      </c>
    </row>
    <row r="20" spans="1:50" s="108" customFormat="1" ht="13.5">
      <c r="A20" s="218">
        <v>16</v>
      </c>
      <c r="B20" s="203" t="s">
        <v>329</v>
      </c>
      <c r="C20" s="219">
        <v>24143</v>
      </c>
      <c r="D20" s="220" t="s">
        <v>40</v>
      </c>
      <c r="E20" s="221">
        <v>11</v>
      </c>
      <c r="F20" s="222">
        <f t="shared" si="0"/>
        <v>66</v>
      </c>
      <c r="G20" s="222"/>
      <c r="H20" s="222">
        <f t="shared" si="1"/>
        <v>0</v>
      </c>
      <c r="I20" s="222">
        <v>14</v>
      </c>
      <c r="J20" s="222">
        <f t="shared" si="2"/>
        <v>32</v>
      </c>
      <c r="K20" s="223"/>
      <c r="L20" s="222">
        <f t="shared" si="3"/>
        <v>0</v>
      </c>
      <c r="M20" s="223">
        <v>5</v>
      </c>
      <c r="N20" s="223">
        <f t="shared" si="4"/>
        <v>10</v>
      </c>
      <c r="O20" s="223">
        <v>2</v>
      </c>
      <c r="P20" s="223">
        <f t="shared" si="5"/>
        <v>6</v>
      </c>
      <c r="Q20" s="224">
        <f t="shared" si="6"/>
        <v>114</v>
      </c>
      <c r="R20" s="218"/>
      <c r="S20" s="222">
        <f t="shared" si="7"/>
        <v>0</v>
      </c>
      <c r="T20" s="222"/>
      <c r="U20" s="222">
        <f t="shared" si="8"/>
        <v>0</v>
      </c>
      <c r="V20" s="222">
        <v>1</v>
      </c>
      <c r="W20" s="222">
        <f t="shared" si="9"/>
        <v>3</v>
      </c>
      <c r="X20" s="222"/>
      <c r="Y20" s="222">
        <f t="shared" si="10"/>
        <v>0</v>
      </c>
      <c r="Z20" s="224">
        <f t="shared" si="11"/>
        <v>3</v>
      </c>
      <c r="AA20" s="218"/>
      <c r="AB20" s="222"/>
      <c r="AC20" s="224"/>
      <c r="AD20" s="218">
        <v>1</v>
      </c>
      <c r="AE20" s="222">
        <f t="shared" si="12"/>
        <v>12</v>
      </c>
      <c r="AF20" s="222"/>
      <c r="AG20" s="222">
        <f t="shared" si="13"/>
        <v>0</v>
      </c>
      <c r="AH20" s="222">
        <v>1</v>
      </c>
      <c r="AI20" s="222">
        <f t="shared" si="14"/>
        <v>3</v>
      </c>
      <c r="AJ20" s="222"/>
      <c r="AK20" s="222">
        <f t="shared" si="15"/>
        <v>0</v>
      </c>
      <c r="AL20" s="222"/>
      <c r="AM20" s="222">
        <f t="shared" si="16"/>
        <v>0</v>
      </c>
      <c r="AN20" s="222"/>
      <c r="AO20" s="222">
        <f t="shared" si="17"/>
        <v>0</v>
      </c>
      <c r="AP20" s="222"/>
      <c r="AQ20" s="222">
        <f t="shared" si="18"/>
        <v>0</v>
      </c>
      <c r="AR20" s="222"/>
      <c r="AS20" s="133">
        <f t="shared" si="19"/>
        <v>0</v>
      </c>
      <c r="AT20" s="222"/>
      <c r="AU20" s="133">
        <f t="shared" si="20"/>
        <v>0</v>
      </c>
      <c r="AV20" s="136">
        <f t="shared" si="21"/>
        <v>3</v>
      </c>
      <c r="AW20" s="225">
        <f t="shared" si="22"/>
        <v>15</v>
      </c>
      <c r="AX20" s="226">
        <f t="shared" si="23"/>
        <v>132</v>
      </c>
    </row>
    <row r="21" spans="1:50" s="108" customFormat="1" ht="13.5">
      <c r="A21" s="218">
        <v>17</v>
      </c>
      <c r="B21" s="203" t="s">
        <v>319</v>
      </c>
      <c r="C21" s="219">
        <v>24607</v>
      </c>
      <c r="D21" s="220" t="s">
        <v>40</v>
      </c>
      <c r="E21" s="221">
        <v>11</v>
      </c>
      <c r="F21" s="222">
        <f t="shared" si="0"/>
        <v>66</v>
      </c>
      <c r="G21" s="222"/>
      <c r="H21" s="222">
        <f t="shared" si="1"/>
        <v>0</v>
      </c>
      <c r="I21" s="222">
        <v>14</v>
      </c>
      <c r="J21" s="222">
        <f t="shared" si="2"/>
        <v>32</v>
      </c>
      <c r="K21" s="223"/>
      <c r="L21" s="222">
        <f t="shared" si="3"/>
        <v>0</v>
      </c>
      <c r="M21" s="223">
        <v>5</v>
      </c>
      <c r="N21" s="223">
        <f t="shared" si="4"/>
        <v>10</v>
      </c>
      <c r="O21" s="223">
        <v>2</v>
      </c>
      <c r="P21" s="223">
        <f t="shared" si="5"/>
        <v>6</v>
      </c>
      <c r="Q21" s="224">
        <f t="shared" si="6"/>
        <v>114</v>
      </c>
      <c r="R21" s="218"/>
      <c r="S21" s="222">
        <f t="shared" si="7"/>
        <v>0</v>
      </c>
      <c r="T21" s="222"/>
      <c r="U21" s="222">
        <f t="shared" si="8"/>
        <v>0</v>
      </c>
      <c r="V21" s="222"/>
      <c r="W21" s="222">
        <f t="shared" si="9"/>
        <v>0</v>
      </c>
      <c r="X21" s="222"/>
      <c r="Y21" s="222">
        <f t="shared" si="10"/>
        <v>0</v>
      </c>
      <c r="Z21" s="224">
        <f t="shared" si="11"/>
        <v>0</v>
      </c>
      <c r="AA21" s="218"/>
      <c r="AB21" s="222"/>
      <c r="AC21" s="224"/>
      <c r="AD21" s="218">
        <v>1</v>
      </c>
      <c r="AE21" s="222">
        <f t="shared" si="12"/>
        <v>12</v>
      </c>
      <c r="AF21" s="222"/>
      <c r="AG21" s="222">
        <f t="shared" si="13"/>
        <v>0</v>
      </c>
      <c r="AH21" s="222">
        <v>2</v>
      </c>
      <c r="AI21" s="222">
        <f t="shared" si="14"/>
        <v>6</v>
      </c>
      <c r="AJ21" s="222"/>
      <c r="AK21" s="222">
        <f t="shared" si="15"/>
        <v>0</v>
      </c>
      <c r="AL21" s="222"/>
      <c r="AM21" s="222">
        <f t="shared" si="16"/>
        <v>0</v>
      </c>
      <c r="AN21" s="222"/>
      <c r="AO21" s="222">
        <f t="shared" si="17"/>
        <v>0</v>
      </c>
      <c r="AP21" s="222"/>
      <c r="AQ21" s="222">
        <f t="shared" si="18"/>
        <v>0</v>
      </c>
      <c r="AR21" s="222"/>
      <c r="AS21" s="133">
        <f t="shared" si="19"/>
        <v>0</v>
      </c>
      <c r="AT21" s="222"/>
      <c r="AU21" s="133">
        <f t="shared" si="20"/>
        <v>0</v>
      </c>
      <c r="AV21" s="136">
        <f t="shared" si="21"/>
        <v>6</v>
      </c>
      <c r="AW21" s="225">
        <f t="shared" si="22"/>
        <v>18</v>
      </c>
      <c r="AX21" s="226">
        <f t="shared" si="23"/>
        <v>132</v>
      </c>
    </row>
    <row r="22" spans="1:50" s="108" customFormat="1" ht="13.5">
      <c r="A22" s="218">
        <v>18</v>
      </c>
      <c r="B22" s="203" t="s">
        <v>327</v>
      </c>
      <c r="C22" s="219">
        <v>23408</v>
      </c>
      <c r="D22" s="220" t="s">
        <v>40</v>
      </c>
      <c r="E22" s="221">
        <v>11</v>
      </c>
      <c r="F22" s="222">
        <f t="shared" si="0"/>
        <v>66</v>
      </c>
      <c r="G22" s="222"/>
      <c r="H22" s="222">
        <f t="shared" si="1"/>
        <v>0</v>
      </c>
      <c r="I22" s="222">
        <v>13</v>
      </c>
      <c r="J22" s="222">
        <f t="shared" si="2"/>
        <v>30</v>
      </c>
      <c r="K22" s="223"/>
      <c r="L22" s="222">
        <f t="shared" si="3"/>
        <v>0</v>
      </c>
      <c r="M22" s="223">
        <v>5</v>
      </c>
      <c r="N22" s="223">
        <f t="shared" si="4"/>
        <v>10</v>
      </c>
      <c r="O22" s="223">
        <v>2</v>
      </c>
      <c r="P22" s="223">
        <f t="shared" si="5"/>
        <v>6</v>
      </c>
      <c r="Q22" s="224">
        <f t="shared" si="6"/>
        <v>112</v>
      </c>
      <c r="R22" s="218"/>
      <c r="S22" s="222">
        <f t="shared" si="7"/>
        <v>0</v>
      </c>
      <c r="T22" s="222"/>
      <c r="U22" s="222">
        <f t="shared" si="8"/>
        <v>0</v>
      </c>
      <c r="V22" s="222">
        <v>1</v>
      </c>
      <c r="W22" s="222">
        <f t="shared" si="9"/>
        <v>3</v>
      </c>
      <c r="X22" s="222"/>
      <c r="Y22" s="222">
        <f t="shared" si="10"/>
        <v>0</v>
      </c>
      <c r="Z22" s="224">
        <f t="shared" si="11"/>
        <v>3</v>
      </c>
      <c r="AA22" s="218"/>
      <c r="AB22" s="222"/>
      <c r="AC22" s="224"/>
      <c r="AD22" s="218">
        <v>1</v>
      </c>
      <c r="AE22" s="222">
        <f t="shared" si="12"/>
        <v>12</v>
      </c>
      <c r="AF22" s="222"/>
      <c r="AG22" s="222">
        <f t="shared" si="13"/>
        <v>0</v>
      </c>
      <c r="AH22" s="222">
        <v>1</v>
      </c>
      <c r="AI22" s="222">
        <f t="shared" si="14"/>
        <v>3</v>
      </c>
      <c r="AJ22" s="222"/>
      <c r="AK22" s="222">
        <f t="shared" si="15"/>
        <v>0</v>
      </c>
      <c r="AL22" s="222"/>
      <c r="AM22" s="222">
        <f t="shared" si="16"/>
        <v>0</v>
      </c>
      <c r="AN22" s="222"/>
      <c r="AO22" s="222">
        <f t="shared" si="17"/>
        <v>0</v>
      </c>
      <c r="AP22" s="222">
        <v>1</v>
      </c>
      <c r="AQ22" s="222">
        <f t="shared" si="18"/>
        <v>1</v>
      </c>
      <c r="AR22" s="222"/>
      <c r="AS22" s="133">
        <f t="shared" si="19"/>
        <v>0</v>
      </c>
      <c r="AT22" s="222"/>
      <c r="AU22" s="133">
        <f t="shared" si="20"/>
        <v>0</v>
      </c>
      <c r="AV22" s="136">
        <f t="shared" si="21"/>
        <v>4</v>
      </c>
      <c r="AW22" s="225">
        <f t="shared" si="22"/>
        <v>16</v>
      </c>
      <c r="AX22" s="226">
        <f t="shared" si="23"/>
        <v>131</v>
      </c>
    </row>
    <row r="23" spans="1:50" s="108" customFormat="1" ht="13.5">
      <c r="A23" s="218">
        <v>19</v>
      </c>
      <c r="B23" s="203" t="s">
        <v>316</v>
      </c>
      <c r="C23" s="219">
        <v>18904</v>
      </c>
      <c r="D23" s="220" t="s">
        <v>40</v>
      </c>
      <c r="E23" s="221">
        <v>11</v>
      </c>
      <c r="F23" s="222">
        <f t="shared" si="0"/>
        <v>66</v>
      </c>
      <c r="G23" s="222"/>
      <c r="H23" s="222">
        <f t="shared" si="1"/>
        <v>0</v>
      </c>
      <c r="I23" s="222">
        <v>14</v>
      </c>
      <c r="J23" s="222">
        <f t="shared" si="2"/>
        <v>32</v>
      </c>
      <c r="K23" s="223"/>
      <c r="L23" s="222">
        <f t="shared" si="3"/>
        <v>0</v>
      </c>
      <c r="M23" s="223">
        <v>5</v>
      </c>
      <c r="N23" s="223">
        <f t="shared" si="4"/>
        <v>10</v>
      </c>
      <c r="O23" s="223">
        <v>2</v>
      </c>
      <c r="P23" s="223">
        <f t="shared" si="5"/>
        <v>6</v>
      </c>
      <c r="Q23" s="224">
        <f t="shared" si="6"/>
        <v>114</v>
      </c>
      <c r="R23" s="218"/>
      <c r="S23" s="222">
        <f t="shared" si="7"/>
        <v>0</v>
      </c>
      <c r="T23" s="222"/>
      <c r="U23" s="222">
        <f t="shared" si="8"/>
        <v>0</v>
      </c>
      <c r="V23" s="222"/>
      <c r="W23" s="222">
        <f t="shared" si="9"/>
        <v>0</v>
      </c>
      <c r="X23" s="222"/>
      <c r="Y23" s="222">
        <f t="shared" si="10"/>
        <v>0</v>
      </c>
      <c r="Z23" s="224">
        <f t="shared" si="11"/>
        <v>0</v>
      </c>
      <c r="AA23" s="218"/>
      <c r="AB23" s="222"/>
      <c r="AC23" s="224"/>
      <c r="AD23" s="218">
        <v>1</v>
      </c>
      <c r="AE23" s="222">
        <f t="shared" si="12"/>
        <v>12</v>
      </c>
      <c r="AF23" s="222"/>
      <c r="AG23" s="222">
        <f t="shared" si="13"/>
        <v>0</v>
      </c>
      <c r="AH23" s="222">
        <v>1</v>
      </c>
      <c r="AI23" s="222">
        <f t="shared" si="14"/>
        <v>3</v>
      </c>
      <c r="AJ23" s="222">
        <v>1</v>
      </c>
      <c r="AK23" s="222">
        <f t="shared" si="15"/>
        <v>1</v>
      </c>
      <c r="AL23" s="222"/>
      <c r="AM23" s="222">
        <f t="shared" si="16"/>
        <v>0</v>
      </c>
      <c r="AN23" s="222"/>
      <c r="AO23" s="222">
        <f t="shared" si="17"/>
        <v>0</v>
      </c>
      <c r="AP23" s="222"/>
      <c r="AQ23" s="222">
        <f t="shared" si="18"/>
        <v>0</v>
      </c>
      <c r="AR23" s="222"/>
      <c r="AS23" s="133">
        <f t="shared" si="19"/>
        <v>0</v>
      </c>
      <c r="AT23" s="222"/>
      <c r="AU23" s="133">
        <f t="shared" si="20"/>
        <v>0</v>
      </c>
      <c r="AV23" s="136">
        <f t="shared" si="21"/>
        <v>4</v>
      </c>
      <c r="AW23" s="225">
        <f t="shared" si="22"/>
        <v>16</v>
      </c>
      <c r="AX23" s="226">
        <f t="shared" si="23"/>
        <v>130</v>
      </c>
    </row>
    <row r="24" spans="1:50" s="108" customFormat="1" ht="13.5">
      <c r="A24" s="218">
        <v>20</v>
      </c>
      <c r="B24" s="203" t="s">
        <v>328</v>
      </c>
      <c r="C24" s="219">
        <v>23191</v>
      </c>
      <c r="D24" s="220" t="s">
        <v>40</v>
      </c>
      <c r="E24" s="221">
        <v>11</v>
      </c>
      <c r="F24" s="222">
        <f t="shared" si="0"/>
        <v>66</v>
      </c>
      <c r="G24" s="222"/>
      <c r="H24" s="222">
        <f t="shared" si="1"/>
        <v>0</v>
      </c>
      <c r="I24" s="222">
        <v>13</v>
      </c>
      <c r="J24" s="222">
        <f t="shared" si="2"/>
        <v>30</v>
      </c>
      <c r="K24" s="223"/>
      <c r="L24" s="222">
        <f t="shared" si="3"/>
        <v>0</v>
      </c>
      <c r="M24" s="223">
        <v>5</v>
      </c>
      <c r="N24" s="223">
        <f t="shared" si="4"/>
        <v>10</v>
      </c>
      <c r="O24" s="223">
        <v>2</v>
      </c>
      <c r="P24" s="223">
        <f t="shared" si="5"/>
        <v>6</v>
      </c>
      <c r="Q24" s="224">
        <f t="shared" si="6"/>
        <v>112</v>
      </c>
      <c r="R24" s="218"/>
      <c r="S24" s="222">
        <f t="shared" si="7"/>
        <v>0</v>
      </c>
      <c r="T24" s="222"/>
      <c r="U24" s="222">
        <f t="shared" si="8"/>
        <v>0</v>
      </c>
      <c r="V24" s="222">
        <v>1</v>
      </c>
      <c r="W24" s="222">
        <f t="shared" si="9"/>
        <v>3</v>
      </c>
      <c r="X24" s="222"/>
      <c r="Y24" s="222">
        <f t="shared" si="10"/>
        <v>0</v>
      </c>
      <c r="Z24" s="224">
        <f t="shared" si="11"/>
        <v>3</v>
      </c>
      <c r="AA24" s="218"/>
      <c r="AB24" s="222"/>
      <c r="AC24" s="224"/>
      <c r="AD24" s="218">
        <v>1</v>
      </c>
      <c r="AE24" s="222">
        <f t="shared" si="12"/>
        <v>12</v>
      </c>
      <c r="AF24" s="222"/>
      <c r="AG24" s="222">
        <f t="shared" si="13"/>
        <v>0</v>
      </c>
      <c r="AH24" s="222">
        <v>1</v>
      </c>
      <c r="AI24" s="222">
        <f t="shared" si="14"/>
        <v>3</v>
      </c>
      <c r="AJ24" s="222"/>
      <c r="AK24" s="222">
        <f t="shared" si="15"/>
        <v>0</v>
      </c>
      <c r="AL24" s="222"/>
      <c r="AM24" s="222">
        <f t="shared" si="16"/>
        <v>0</v>
      </c>
      <c r="AN24" s="222"/>
      <c r="AO24" s="222">
        <f t="shared" si="17"/>
        <v>0</v>
      </c>
      <c r="AP24" s="222"/>
      <c r="AQ24" s="222">
        <f t="shared" si="18"/>
        <v>0</v>
      </c>
      <c r="AR24" s="222"/>
      <c r="AS24" s="133">
        <f t="shared" si="19"/>
        <v>0</v>
      </c>
      <c r="AT24" s="222"/>
      <c r="AU24" s="133">
        <f t="shared" si="20"/>
        <v>0</v>
      </c>
      <c r="AV24" s="136">
        <f t="shared" si="21"/>
        <v>3</v>
      </c>
      <c r="AW24" s="225">
        <f t="shared" si="22"/>
        <v>15</v>
      </c>
      <c r="AX24" s="226">
        <f t="shared" si="23"/>
        <v>130</v>
      </c>
    </row>
    <row r="25" spans="1:50" s="108" customFormat="1" ht="13.5">
      <c r="A25" s="218">
        <v>21</v>
      </c>
      <c r="B25" s="203" t="s">
        <v>323</v>
      </c>
      <c r="C25" s="219">
        <v>23187</v>
      </c>
      <c r="D25" s="220" t="s">
        <v>179</v>
      </c>
      <c r="E25" s="221">
        <v>11</v>
      </c>
      <c r="F25" s="222">
        <f t="shared" si="0"/>
        <v>66</v>
      </c>
      <c r="G25" s="222"/>
      <c r="H25" s="222">
        <f t="shared" si="1"/>
        <v>0</v>
      </c>
      <c r="I25" s="222">
        <v>14</v>
      </c>
      <c r="J25" s="222">
        <f t="shared" si="2"/>
        <v>32</v>
      </c>
      <c r="K25" s="223"/>
      <c r="L25" s="222">
        <f t="shared" si="3"/>
        <v>0</v>
      </c>
      <c r="M25" s="223">
        <v>5</v>
      </c>
      <c r="N25" s="223">
        <f t="shared" si="4"/>
        <v>10</v>
      </c>
      <c r="O25" s="223">
        <v>2</v>
      </c>
      <c r="P25" s="223">
        <f t="shared" si="5"/>
        <v>6</v>
      </c>
      <c r="Q25" s="224">
        <f t="shared" si="6"/>
        <v>114</v>
      </c>
      <c r="R25" s="218"/>
      <c r="S25" s="222">
        <f t="shared" si="7"/>
        <v>0</v>
      </c>
      <c r="T25" s="222"/>
      <c r="U25" s="222">
        <f t="shared" si="8"/>
        <v>0</v>
      </c>
      <c r="V25" s="222"/>
      <c r="W25" s="222">
        <f t="shared" si="9"/>
        <v>0</v>
      </c>
      <c r="X25" s="222"/>
      <c r="Y25" s="222">
        <f t="shared" si="10"/>
        <v>0</v>
      </c>
      <c r="Z25" s="224">
        <f t="shared" si="11"/>
        <v>0</v>
      </c>
      <c r="AA25" s="218"/>
      <c r="AB25" s="222"/>
      <c r="AC25" s="224"/>
      <c r="AD25" s="218">
        <v>1</v>
      </c>
      <c r="AE25" s="222">
        <f t="shared" si="12"/>
        <v>12</v>
      </c>
      <c r="AF25" s="222"/>
      <c r="AG25" s="222">
        <f t="shared" si="13"/>
        <v>0</v>
      </c>
      <c r="AH25" s="222">
        <v>1</v>
      </c>
      <c r="AI25" s="222">
        <f t="shared" si="14"/>
        <v>3</v>
      </c>
      <c r="AJ25" s="222"/>
      <c r="AK25" s="222">
        <f t="shared" si="15"/>
        <v>0</v>
      </c>
      <c r="AL25" s="222"/>
      <c r="AM25" s="222">
        <f t="shared" si="16"/>
        <v>0</v>
      </c>
      <c r="AN25" s="222"/>
      <c r="AO25" s="222">
        <f t="shared" si="17"/>
        <v>0</v>
      </c>
      <c r="AP25" s="222"/>
      <c r="AQ25" s="222">
        <f t="shared" si="18"/>
        <v>0</v>
      </c>
      <c r="AR25" s="222"/>
      <c r="AS25" s="133">
        <f t="shared" si="19"/>
        <v>0</v>
      </c>
      <c r="AT25" s="222"/>
      <c r="AU25" s="133">
        <f t="shared" si="20"/>
        <v>0</v>
      </c>
      <c r="AV25" s="136">
        <f t="shared" si="21"/>
        <v>3</v>
      </c>
      <c r="AW25" s="225">
        <f t="shared" si="22"/>
        <v>15</v>
      </c>
      <c r="AX25" s="226">
        <f t="shared" si="23"/>
        <v>129</v>
      </c>
    </row>
    <row r="26" spans="1:50" s="108" customFormat="1" ht="13.5">
      <c r="A26" s="218">
        <v>22</v>
      </c>
      <c r="B26" s="203" t="s">
        <v>314</v>
      </c>
      <c r="C26" s="219">
        <v>20436</v>
      </c>
      <c r="D26" s="220" t="s">
        <v>40</v>
      </c>
      <c r="E26" s="221">
        <v>9</v>
      </c>
      <c r="F26" s="222">
        <f t="shared" si="0"/>
        <v>54</v>
      </c>
      <c r="G26" s="222"/>
      <c r="H26" s="222">
        <f t="shared" si="1"/>
        <v>0</v>
      </c>
      <c r="I26" s="222">
        <v>17</v>
      </c>
      <c r="J26" s="222">
        <f t="shared" si="2"/>
        <v>38</v>
      </c>
      <c r="K26" s="223"/>
      <c r="L26" s="222">
        <f t="shared" si="3"/>
        <v>0</v>
      </c>
      <c r="M26" s="223">
        <v>5</v>
      </c>
      <c r="N26" s="223">
        <f t="shared" si="4"/>
        <v>10</v>
      </c>
      <c r="O26" s="223">
        <v>2</v>
      </c>
      <c r="P26" s="223">
        <f t="shared" si="5"/>
        <v>6</v>
      </c>
      <c r="Q26" s="224">
        <f t="shared" si="6"/>
        <v>108</v>
      </c>
      <c r="R26" s="218"/>
      <c r="S26" s="222">
        <f t="shared" si="7"/>
        <v>0</v>
      </c>
      <c r="T26" s="222"/>
      <c r="U26" s="222">
        <f t="shared" si="8"/>
        <v>0</v>
      </c>
      <c r="V26" s="222"/>
      <c r="W26" s="222">
        <f t="shared" si="9"/>
        <v>0</v>
      </c>
      <c r="X26" s="222"/>
      <c r="Y26" s="222">
        <f t="shared" si="10"/>
        <v>0</v>
      </c>
      <c r="Z26" s="224">
        <f t="shared" si="11"/>
        <v>0</v>
      </c>
      <c r="AA26" s="218"/>
      <c r="AB26" s="222"/>
      <c r="AC26" s="224"/>
      <c r="AD26" s="218">
        <v>1</v>
      </c>
      <c r="AE26" s="222">
        <f t="shared" si="12"/>
        <v>12</v>
      </c>
      <c r="AF26" s="222"/>
      <c r="AG26" s="222">
        <f t="shared" si="13"/>
        <v>0</v>
      </c>
      <c r="AH26" s="222">
        <v>2</v>
      </c>
      <c r="AI26" s="222">
        <f t="shared" si="14"/>
        <v>6</v>
      </c>
      <c r="AJ26" s="222"/>
      <c r="AK26" s="222">
        <f t="shared" si="15"/>
        <v>0</v>
      </c>
      <c r="AL26" s="222"/>
      <c r="AM26" s="222">
        <f t="shared" si="16"/>
        <v>0</v>
      </c>
      <c r="AN26" s="222"/>
      <c r="AO26" s="222">
        <f t="shared" si="17"/>
        <v>0</v>
      </c>
      <c r="AP26" s="222"/>
      <c r="AQ26" s="222">
        <f t="shared" si="18"/>
        <v>0</v>
      </c>
      <c r="AR26" s="222"/>
      <c r="AS26" s="133">
        <f t="shared" si="19"/>
        <v>0</v>
      </c>
      <c r="AT26" s="222"/>
      <c r="AU26" s="133">
        <f t="shared" si="20"/>
        <v>0</v>
      </c>
      <c r="AV26" s="136">
        <f t="shared" si="21"/>
        <v>6</v>
      </c>
      <c r="AW26" s="225">
        <f t="shared" si="22"/>
        <v>18</v>
      </c>
      <c r="AX26" s="226">
        <f t="shared" si="23"/>
        <v>126</v>
      </c>
    </row>
    <row r="27" spans="1:50" s="108" customFormat="1" ht="13.5">
      <c r="A27" s="218">
        <v>23</v>
      </c>
      <c r="B27" s="203" t="s">
        <v>317</v>
      </c>
      <c r="C27" s="219">
        <v>24200</v>
      </c>
      <c r="D27" s="220" t="s">
        <v>318</v>
      </c>
      <c r="E27" s="221">
        <v>11</v>
      </c>
      <c r="F27" s="222">
        <f t="shared" si="0"/>
        <v>66</v>
      </c>
      <c r="G27" s="222"/>
      <c r="H27" s="222">
        <f t="shared" si="1"/>
        <v>0</v>
      </c>
      <c r="I27" s="222">
        <v>14</v>
      </c>
      <c r="J27" s="222">
        <f t="shared" si="2"/>
        <v>32</v>
      </c>
      <c r="K27" s="223"/>
      <c r="L27" s="222">
        <f t="shared" si="3"/>
        <v>0</v>
      </c>
      <c r="M27" s="223">
        <v>3</v>
      </c>
      <c r="N27" s="223">
        <f t="shared" si="4"/>
        <v>6</v>
      </c>
      <c r="O27" s="223">
        <v>2</v>
      </c>
      <c r="P27" s="223">
        <f t="shared" si="5"/>
        <v>6</v>
      </c>
      <c r="Q27" s="224">
        <f t="shared" si="6"/>
        <v>110</v>
      </c>
      <c r="R27" s="218"/>
      <c r="S27" s="222">
        <f t="shared" si="7"/>
        <v>0</v>
      </c>
      <c r="T27" s="222"/>
      <c r="U27" s="222">
        <f t="shared" si="8"/>
        <v>0</v>
      </c>
      <c r="V27" s="222"/>
      <c r="W27" s="222">
        <f t="shared" si="9"/>
        <v>0</v>
      </c>
      <c r="X27" s="222"/>
      <c r="Y27" s="222">
        <f t="shared" si="10"/>
        <v>0</v>
      </c>
      <c r="Z27" s="224">
        <f t="shared" si="11"/>
        <v>0</v>
      </c>
      <c r="AA27" s="218"/>
      <c r="AB27" s="222"/>
      <c r="AC27" s="224"/>
      <c r="AD27" s="218">
        <v>1</v>
      </c>
      <c r="AE27" s="222">
        <f t="shared" si="12"/>
        <v>12</v>
      </c>
      <c r="AF27" s="222"/>
      <c r="AG27" s="222">
        <f t="shared" si="13"/>
        <v>0</v>
      </c>
      <c r="AH27" s="222">
        <v>1</v>
      </c>
      <c r="AI27" s="222">
        <f t="shared" si="14"/>
        <v>3</v>
      </c>
      <c r="AJ27" s="222"/>
      <c r="AK27" s="222">
        <f t="shared" si="15"/>
        <v>0</v>
      </c>
      <c r="AL27" s="222"/>
      <c r="AM27" s="222">
        <f t="shared" si="16"/>
        <v>0</v>
      </c>
      <c r="AN27" s="222"/>
      <c r="AO27" s="222">
        <f t="shared" si="17"/>
        <v>0</v>
      </c>
      <c r="AP27" s="222"/>
      <c r="AQ27" s="222">
        <f t="shared" si="18"/>
        <v>0</v>
      </c>
      <c r="AR27" s="222"/>
      <c r="AS27" s="133">
        <f t="shared" si="19"/>
        <v>0</v>
      </c>
      <c r="AT27" s="222"/>
      <c r="AU27" s="133">
        <f t="shared" si="20"/>
        <v>0</v>
      </c>
      <c r="AV27" s="136">
        <f t="shared" si="21"/>
        <v>3</v>
      </c>
      <c r="AW27" s="225">
        <f t="shared" si="22"/>
        <v>15</v>
      </c>
      <c r="AX27" s="226">
        <f t="shared" si="23"/>
        <v>125</v>
      </c>
    </row>
    <row r="28" spans="1:50" s="108" customFormat="1" ht="13.5">
      <c r="A28" s="218">
        <v>24</v>
      </c>
      <c r="B28" s="203" t="s">
        <v>330</v>
      </c>
      <c r="C28" s="219">
        <v>24614</v>
      </c>
      <c r="D28" s="220" t="s">
        <v>40</v>
      </c>
      <c r="E28" s="221">
        <v>9</v>
      </c>
      <c r="F28" s="222">
        <f t="shared" si="0"/>
        <v>54</v>
      </c>
      <c r="G28" s="222"/>
      <c r="H28" s="222">
        <f t="shared" si="1"/>
        <v>0</v>
      </c>
      <c r="I28" s="222">
        <v>15</v>
      </c>
      <c r="J28" s="222">
        <f t="shared" si="2"/>
        <v>34</v>
      </c>
      <c r="K28" s="223"/>
      <c r="L28" s="222">
        <f t="shared" si="3"/>
        <v>0</v>
      </c>
      <c r="M28" s="223">
        <v>5</v>
      </c>
      <c r="N28" s="223">
        <f t="shared" si="4"/>
        <v>10</v>
      </c>
      <c r="O28" s="223">
        <v>1</v>
      </c>
      <c r="P28" s="223">
        <f t="shared" si="5"/>
        <v>3</v>
      </c>
      <c r="Q28" s="224">
        <f t="shared" si="6"/>
        <v>101</v>
      </c>
      <c r="R28" s="218"/>
      <c r="S28" s="222">
        <f t="shared" si="7"/>
        <v>0</v>
      </c>
      <c r="T28" s="222"/>
      <c r="U28" s="222">
        <f t="shared" si="8"/>
        <v>0</v>
      </c>
      <c r="V28" s="222">
        <v>1</v>
      </c>
      <c r="W28" s="222">
        <f t="shared" si="9"/>
        <v>3</v>
      </c>
      <c r="X28" s="222"/>
      <c r="Y28" s="222">
        <f t="shared" si="10"/>
        <v>0</v>
      </c>
      <c r="Z28" s="224">
        <f t="shared" si="11"/>
        <v>3</v>
      </c>
      <c r="AA28" s="218"/>
      <c r="AB28" s="222"/>
      <c r="AC28" s="224"/>
      <c r="AD28" s="218">
        <v>1</v>
      </c>
      <c r="AE28" s="222">
        <f t="shared" si="12"/>
        <v>12</v>
      </c>
      <c r="AF28" s="222"/>
      <c r="AG28" s="222">
        <f t="shared" si="13"/>
        <v>0</v>
      </c>
      <c r="AH28" s="222">
        <v>2</v>
      </c>
      <c r="AI28" s="222">
        <f t="shared" si="14"/>
        <v>6</v>
      </c>
      <c r="AJ28" s="222"/>
      <c r="AK28" s="222">
        <f t="shared" si="15"/>
        <v>0</v>
      </c>
      <c r="AL28" s="222"/>
      <c r="AM28" s="222">
        <f t="shared" si="16"/>
        <v>0</v>
      </c>
      <c r="AN28" s="222"/>
      <c r="AO28" s="222">
        <f t="shared" si="17"/>
        <v>0</v>
      </c>
      <c r="AP28" s="222"/>
      <c r="AQ28" s="222">
        <f t="shared" si="18"/>
        <v>0</v>
      </c>
      <c r="AR28" s="222"/>
      <c r="AS28" s="133">
        <f t="shared" si="19"/>
        <v>0</v>
      </c>
      <c r="AT28" s="222"/>
      <c r="AU28" s="133">
        <f t="shared" si="20"/>
        <v>0</v>
      </c>
      <c r="AV28" s="136">
        <f t="shared" si="21"/>
        <v>6</v>
      </c>
      <c r="AW28" s="225">
        <f t="shared" si="22"/>
        <v>18</v>
      </c>
      <c r="AX28" s="226">
        <f t="shared" si="23"/>
        <v>122</v>
      </c>
    </row>
    <row r="29" spans="1:50" s="108" customFormat="1" ht="13.5">
      <c r="A29" s="218">
        <v>25</v>
      </c>
      <c r="B29" s="203" t="s">
        <v>331</v>
      </c>
      <c r="C29" s="219">
        <v>23108</v>
      </c>
      <c r="D29" s="220" t="s">
        <v>40</v>
      </c>
      <c r="E29" s="221">
        <v>9</v>
      </c>
      <c r="F29" s="222">
        <f t="shared" si="0"/>
        <v>54</v>
      </c>
      <c r="G29" s="222"/>
      <c r="H29" s="222">
        <f t="shared" si="1"/>
        <v>0</v>
      </c>
      <c r="I29" s="222">
        <v>16</v>
      </c>
      <c r="J29" s="222">
        <f t="shared" si="2"/>
        <v>36</v>
      </c>
      <c r="K29" s="223"/>
      <c r="L29" s="222">
        <f t="shared" si="3"/>
        <v>0</v>
      </c>
      <c r="M29" s="223">
        <v>5</v>
      </c>
      <c r="N29" s="223">
        <f t="shared" si="4"/>
        <v>10</v>
      </c>
      <c r="O29" s="223">
        <v>2</v>
      </c>
      <c r="P29" s="223">
        <f t="shared" si="5"/>
        <v>6</v>
      </c>
      <c r="Q29" s="224">
        <f t="shared" si="6"/>
        <v>106</v>
      </c>
      <c r="R29" s="218"/>
      <c r="S29" s="222">
        <f t="shared" si="7"/>
        <v>0</v>
      </c>
      <c r="T29" s="222"/>
      <c r="U29" s="222">
        <f t="shared" si="8"/>
        <v>0</v>
      </c>
      <c r="V29" s="222"/>
      <c r="W29" s="222">
        <f t="shared" si="9"/>
        <v>0</v>
      </c>
      <c r="X29" s="222"/>
      <c r="Y29" s="222">
        <f t="shared" si="10"/>
        <v>0</v>
      </c>
      <c r="Z29" s="224">
        <f t="shared" si="11"/>
        <v>0</v>
      </c>
      <c r="AA29" s="218"/>
      <c r="AB29" s="222"/>
      <c r="AC29" s="224"/>
      <c r="AD29" s="218">
        <v>1</v>
      </c>
      <c r="AE29" s="222">
        <f t="shared" si="12"/>
        <v>12</v>
      </c>
      <c r="AF29" s="222"/>
      <c r="AG29" s="222">
        <f t="shared" si="13"/>
        <v>0</v>
      </c>
      <c r="AH29" s="222">
        <v>1</v>
      </c>
      <c r="AI29" s="222">
        <f t="shared" si="14"/>
        <v>3</v>
      </c>
      <c r="AJ29" s="222"/>
      <c r="AK29" s="222">
        <f t="shared" si="15"/>
        <v>0</v>
      </c>
      <c r="AL29" s="222"/>
      <c r="AM29" s="222">
        <f t="shared" si="16"/>
        <v>0</v>
      </c>
      <c r="AN29" s="222"/>
      <c r="AO29" s="222">
        <f t="shared" si="17"/>
        <v>0</v>
      </c>
      <c r="AP29" s="222"/>
      <c r="AQ29" s="222">
        <f t="shared" si="18"/>
        <v>0</v>
      </c>
      <c r="AR29" s="222"/>
      <c r="AS29" s="133">
        <f t="shared" si="19"/>
        <v>0</v>
      </c>
      <c r="AT29" s="222"/>
      <c r="AU29" s="133">
        <f t="shared" si="20"/>
        <v>0</v>
      </c>
      <c r="AV29" s="136">
        <f t="shared" si="21"/>
        <v>3</v>
      </c>
      <c r="AW29" s="225">
        <f t="shared" si="22"/>
        <v>15</v>
      </c>
      <c r="AX29" s="226">
        <f t="shared" si="23"/>
        <v>121</v>
      </c>
    </row>
    <row r="30" spans="1:50" s="108" customFormat="1" ht="13.5">
      <c r="A30" s="218">
        <v>26</v>
      </c>
      <c r="B30" s="203" t="s">
        <v>335</v>
      </c>
      <c r="C30" s="219">
        <v>24670</v>
      </c>
      <c r="D30" s="220" t="s">
        <v>40</v>
      </c>
      <c r="E30" s="221">
        <v>9</v>
      </c>
      <c r="F30" s="222">
        <f t="shared" si="0"/>
        <v>54</v>
      </c>
      <c r="G30" s="222"/>
      <c r="H30" s="222">
        <f t="shared" si="1"/>
        <v>0</v>
      </c>
      <c r="I30" s="222">
        <v>16</v>
      </c>
      <c r="J30" s="222">
        <f t="shared" si="2"/>
        <v>36</v>
      </c>
      <c r="K30" s="223"/>
      <c r="L30" s="222">
        <f t="shared" si="3"/>
        <v>0</v>
      </c>
      <c r="M30" s="223">
        <v>5</v>
      </c>
      <c r="N30" s="223">
        <f t="shared" si="4"/>
        <v>10</v>
      </c>
      <c r="O30" s="223">
        <v>2</v>
      </c>
      <c r="P30" s="223">
        <f t="shared" si="5"/>
        <v>6</v>
      </c>
      <c r="Q30" s="224">
        <f t="shared" si="6"/>
        <v>106</v>
      </c>
      <c r="R30" s="218"/>
      <c r="S30" s="222">
        <f t="shared" si="7"/>
        <v>0</v>
      </c>
      <c r="T30" s="222"/>
      <c r="U30" s="222">
        <f t="shared" si="8"/>
        <v>0</v>
      </c>
      <c r="V30" s="222"/>
      <c r="W30" s="222">
        <f t="shared" si="9"/>
        <v>0</v>
      </c>
      <c r="X30" s="222"/>
      <c r="Y30" s="222">
        <f t="shared" si="10"/>
        <v>0</v>
      </c>
      <c r="Z30" s="224">
        <f t="shared" si="11"/>
        <v>0</v>
      </c>
      <c r="AA30" s="218" t="s">
        <v>120</v>
      </c>
      <c r="AB30" s="222"/>
      <c r="AC30" s="224"/>
      <c r="AD30" s="218">
        <v>1</v>
      </c>
      <c r="AE30" s="222">
        <f t="shared" si="12"/>
        <v>12</v>
      </c>
      <c r="AF30" s="222"/>
      <c r="AG30" s="222">
        <f t="shared" si="13"/>
        <v>0</v>
      </c>
      <c r="AH30" s="222">
        <v>1</v>
      </c>
      <c r="AI30" s="222">
        <f t="shared" si="14"/>
        <v>3</v>
      </c>
      <c r="AJ30" s="222"/>
      <c r="AK30" s="222">
        <f t="shared" si="15"/>
        <v>0</v>
      </c>
      <c r="AL30" s="222"/>
      <c r="AM30" s="222">
        <f t="shared" si="16"/>
        <v>0</v>
      </c>
      <c r="AN30" s="222"/>
      <c r="AO30" s="222">
        <f t="shared" si="17"/>
        <v>0</v>
      </c>
      <c r="AP30" s="222"/>
      <c r="AQ30" s="222">
        <f t="shared" si="18"/>
        <v>0</v>
      </c>
      <c r="AR30" s="222"/>
      <c r="AS30" s="133">
        <f t="shared" si="19"/>
        <v>0</v>
      </c>
      <c r="AT30" s="222"/>
      <c r="AU30" s="133">
        <f t="shared" si="20"/>
        <v>0</v>
      </c>
      <c r="AV30" s="136">
        <f t="shared" si="21"/>
        <v>3</v>
      </c>
      <c r="AW30" s="225">
        <f t="shared" si="22"/>
        <v>15</v>
      </c>
      <c r="AX30" s="226">
        <f t="shared" si="23"/>
        <v>121</v>
      </c>
    </row>
    <row r="31" spans="1:50" s="108" customFormat="1" ht="13.5">
      <c r="A31" s="218">
        <v>27</v>
      </c>
      <c r="B31" s="203" t="s">
        <v>334</v>
      </c>
      <c r="C31" s="219">
        <v>24796</v>
      </c>
      <c r="D31" s="220" t="s">
        <v>40</v>
      </c>
      <c r="E31" s="221">
        <v>8</v>
      </c>
      <c r="F31" s="222">
        <f t="shared" si="0"/>
        <v>48</v>
      </c>
      <c r="G31" s="222"/>
      <c r="H31" s="222">
        <f t="shared" si="1"/>
        <v>0</v>
      </c>
      <c r="I31" s="222">
        <v>16</v>
      </c>
      <c r="J31" s="222">
        <f t="shared" si="2"/>
        <v>36</v>
      </c>
      <c r="K31" s="223"/>
      <c r="L31" s="222">
        <f t="shared" si="3"/>
        <v>0</v>
      </c>
      <c r="M31" s="223">
        <v>5</v>
      </c>
      <c r="N31" s="223">
        <f t="shared" si="4"/>
        <v>10</v>
      </c>
      <c r="O31" s="223">
        <v>1</v>
      </c>
      <c r="P31" s="223">
        <f t="shared" si="5"/>
        <v>3</v>
      </c>
      <c r="Q31" s="224">
        <f t="shared" si="6"/>
        <v>97</v>
      </c>
      <c r="R31" s="218"/>
      <c r="S31" s="222">
        <f t="shared" si="7"/>
        <v>0</v>
      </c>
      <c r="T31" s="222"/>
      <c r="U31" s="222">
        <f t="shared" si="8"/>
        <v>0</v>
      </c>
      <c r="V31" s="222">
        <v>2</v>
      </c>
      <c r="W31" s="222">
        <f t="shared" si="9"/>
        <v>6</v>
      </c>
      <c r="X31" s="222"/>
      <c r="Y31" s="222">
        <f t="shared" si="10"/>
        <v>0</v>
      </c>
      <c r="Z31" s="224">
        <f t="shared" si="11"/>
        <v>6</v>
      </c>
      <c r="AA31" s="218"/>
      <c r="AB31" s="222"/>
      <c r="AC31" s="224"/>
      <c r="AD31" s="218">
        <v>1</v>
      </c>
      <c r="AE31" s="222">
        <f t="shared" si="12"/>
        <v>12</v>
      </c>
      <c r="AF31" s="222"/>
      <c r="AG31" s="222">
        <f t="shared" si="13"/>
        <v>0</v>
      </c>
      <c r="AH31" s="222">
        <v>2</v>
      </c>
      <c r="AI31" s="222">
        <f t="shared" si="14"/>
        <v>6</v>
      </c>
      <c r="AJ31" s="222"/>
      <c r="AK31" s="222">
        <f t="shared" si="15"/>
        <v>0</v>
      </c>
      <c r="AL31" s="222"/>
      <c r="AM31" s="222">
        <f t="shared" si="16"/>
        <v>0</v>
      </c>
      <c r="AN31" s="222"/>
      <c r="AO31" s="222">
        <f t="shared" si="17"/>
        <v>0</v>
      </c>
      <c r="AP31" s="222"/>
      <c r="AQ31" s="222">
        <f t="shared" si="18"/>
        <v>0</v>
      </c>
      <c r="AR31" s="222"/>
      <c r="AS31" s="133">
        <f t="shared" si="19"/>
        <v>0</v>
      </c>
      <c r="AT31" s="222"/>
      <c r="AU31" s="133">
        <f t="shared" si="20"/>
        <v>0</v>
      </c>
      <c r="AV31" s="136">
        <f t="shared" si="21"/>
        <v>6</v>
      </c>
      <c r="AW31" s="225">
        <f t="shared" si="22"/>
        <v>18</v>
      </c>
      <c r="AX31" s="226">
        <f t="shared" si="23"/>
        <v>121</v>
      </c>
    </row>
    <row r="32" spans="1:50" s="108" customFormat="1" ht="13.5">
      <c r="A32" s="218">
        <v>28</v>
      </c>
      <c r="B32" s="203" t="s">
        <v>312</v>
      </c>
      <c r="C32" s="219">
        <v>23211</v>
      </c>
      <c r="D32" s="220" t="s">
        <v>40</v>
      </c>
      <c r="E32" s="221">
        <v>9</v>
      </c>
      <c r="F32" s="222">
        <f t="shared" si="0"/>
        <v>54</v>
      </c>
      <c r="G32" s="222"/>
      <c r="H32" s="222">
        <f t="shared" si="1"/>
        <v>0</v>
      </c>
      <c r="I32" s="222">
        <v>15</v>
      </c>
      <c r="J32" s="222">
        <f t="shared" si="2"/>
        <v>34</v>
      </c>
      <c r="K32" s="223"/>
      <c r="L32" s="222">
        <f t="shared" si="3"/>
        <v>0</v>
      </c>
      <c r="M32" s="223">
        <v>5</v>
      </c>
      <c r="N32" s="223">
        <f t="shared" si="4"/>
        <v>10</v>
      </c>
      <c r="O32" s="223">
        <v>2</v>
      </c>
      <c r="P32" s="223">
        <f t="shared" si="5"/>
        <v>6</v>
      </c>
      <c r="Q32" s="224">
        <f t="shared" si="6"/>
        <v>104</v>
      </c>
      <c r="R32" s="218"/>
      <c r="S32" s="222">
        <f t="shared" si="7"/>
        <v>0</v>
      </c>
      <c r="T32" s="222"/>
      <c r="U32" s="222">
        <f t="shared" si="8"/>
        <v>0</v>
      </c>
      <c r="V32" s="222"/>
      <c r="W32" s="222">
        <f t="shared" si="9"/>
        <v>0</v>
      </c>
      <c r="X32" s="222"/>
      <c r="Y32" s="222">
        <f t="shared" si="10"/>
        <v>0</v>
      </c>
      <c r="Z32" s="224">
        <f t="shared" si="11"/>
        <v>0</v>
      </c>
      <c r="AA32" s="218"/>
      <c r="AB32" s="222"/>
      <c r="AC32" s="224"/>
      <c r="AD32" s="218">
        <v>1</v>
      </c>
      <c r="AE32" s="222">
        <f t="shared" si="12"/>
        <v>12</v>
      </c>
      <c r="AF32" s="222"/>
      <c r="AG32" s="222">
        <f t="shared" si="13"/>
        <v>0</v>
      </c>
      <c r="AH32" s="222">
        <v>1</v>
      </c>
      <c r="AI32" s="222">
        <f t="shared" si="14"/>
        <v>3</v>
      </c>
      <c r="AJ32" s="222"/>
      <c r="AK32" s="222">
        <f t="shared" si="15"/>
        <v>0</v>
      </c>
      <c r="AL32" s="222"/>
      <c r="AM32" s="222">
        <f t="shared" si="16"/>
        <v>0</v>
      </c>
      <c r="AN32" s="222"/>
      <c r="AO32" s="222">
        <f t="shared" si="17"/>
        <v>0</v>
      </c>
      <c r="AP32" s="222"/>
      <c r="AQ32" s="222">
        <f t="shared" si="18"/>
        <v>0</v>
      </c>
      <c r="AR32" s="222"/>
      <c r="AS32" s="133">
        <f t="shared" si="19"/>
        <v>0</v>
      </c>
      <c r="AT32" s="222"/>
      <c r="AU32" s="133">
        <f t="shared" si="20"/>
        <v>0</v>
      </c>
      <c r="AV32" s="136">
        <f t="shared" si="21"/>
        <v>3</v>
      </c>
      <c r="AW32" s="225">
        <f t="shared" si="22"/>
        <v>15</v>
      </c>
      <c r="AX32" s="226">
        <f t="shared" si="23"/>
        <v>119</v>
      </c>
    </row>
    <row r="34" ht="12.75">
      <c r="B34" s="147"/>
    </row>
    <row r="35" ht="12.75">
      <c r="B35" s="57"/>
    </row>
  </sheetData>
  <sheetProtection/>
  <mergeCells count="9">
    <mergeCell ref="A1:AX1"/>
    <mergeCell ref="A2:AX2"/>
    <mergeCell ref="C4:D4"/>
    <mergeCell ref="E3:Q3"/>
    <mergeCell ref="R3:Z3"/>
    <mergeCell ref="AA3:AC3"/>
    <mergeCell ref="AX3:AX4"/>
    <mergeCell ref="A3:D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3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3.8515625" style="1" customWidth="1"/>
    <col min="2" max="2" width="24.421875" style="1" bestFit="1" customWidth="1"/>
    <col min="3" max="3" width="10.421875" style="1" bestFit="1" customWidth="1"/>
    <col min="4" max="4" width="3.7109375" style="1" bestFit="1" customWidth="1"/>
    <col min="5" max="5" width="3.57421875" style="4" bestFit="1" customWidth="1"/>
    <col min="6" max="6" width="10.421875" style="4" bestFit="1" customWidth="1"/>
    <col min="7" max="17" width="4.421875" style="6" customWidth="1"/>
    <col min="18" max="18" width="4.28125" style="6" customWidth="1"/>
    <col min="19" max="19" width="5.00390625" style="6" customWidth="1"/>
    <col min="20" max="20" width="6.14062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5.00390625" style="6" customWidth="1"/>
    <col min="29" max="31" width="3.57421875" style="6" customWidth="1"/>
    <col min="32" max="51" width="5.00390625" style="6" customWidth="1"/>
    <col min="52" max="52" width="7.140625" style="6" customWidth="1"/>
    <col min="53" max="16384" width="9.140625" style="1" customWidth="1"/>
  </cols>
  <sheetData>
    <row r="1" spans="1:52" s="6" customFormat="1" ht="23.25">
      <c r="A1" s="261" t="s">
        <v>359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22.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s="33" customFormat="1" ht="27.75" customHeight="1">
      <c r="A3" s="356" t="s">
        <v>373</v>
      </c>
      <c r="B3" s="357"/>
      <c r="C3" s="357"/>
      <c r="D3" s="358"/>
      <c r="E3" s="39"/>
      <c r="F3" s="40"/>
      <c r="G3" s="364" t="s">
        <v>6</v>
      </c>
      <c r="H3" s="365"/>
      <c r="I3" s="365"/>
      <c r="J3" s="365"/>
      <c r="K3" s="365"/>
      <c r="L3" s="365"/>
      <c r="M3" s="366"/>
      <c r="N3" s="366"/>
      <c r="O3" s="366"/>
      <c r="P3" s="366"/>
      <c r="Q3" s="366"/>
      <c r="R3" s="366"/>
      <c r="S3" s="367"/>
      <c r="T3" s="368" t="s">
        <v>11</v>
      </c>
      <c r="U3" s="365"/>
      <c r="V3" s="365"/>
      <c r="W3" s="365"/>
      <c r="X3" s="365"/>
      <c r="Y3" s="365"/>
      <c r="Z3" s="365"/>
      <c r="AA3" s="365"/>
      <c r="AB3" s="367"/>
      <c r="AC3" s="359" t="s">
        <v>12</v>
      </c>
      <c r="AD3" s="360"/>
      <c r="AE3" s="361"/>
      <c r="AF3" s="359" t="s">
        <v>23</v>
      </c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1"/>
      <c r="AZ3" s="354" t="s">
        <v>24</v>
      </c>
    </row>
    <row r="4" spans="1:52" s="33" customFormat="1" ht="135.75" customHeight="1">
      <c r="A4" s="41" t="s">
        <v>374</v>
      </c>
      <c r="B4" s="42" t="s">
        <v>0</v>
      </c>
      <c r="C4" s="362" t="s">
        <v>1</v>
      </c>
      <c r="D4" s="363"/>
      <c r="E4" s="43"/>
      <c r="F4" s="44"/>
      <c r="G4" s="45" t="s">
        <v>2</v>
      </c>
      <c r="H4" s="45" t="s">
        <v>3</v>
      </c>
      <c r="I4" s="45" t="s">
        <v>369</v>
      </c>
      <c r="J4" s="45" t="s">
        <v>3</v>
      </c>
      <c r="K4" s="45" t="s">
        <v>4</v>
      </c>
      <c r="L4" s="45" t="s">
        <v>3</v>
      </c>
      <c r="M4" s="45" t="s">
        <v>370</v>
      </c>
      <c r="N4" s="45" t="s">
        <v>3</v>
      </c>
      <c r="O4" s="46" t="s">
        <v>381</v>
      </c>
      <c r="P4" s="45" t="s">
        <v>3</v>
      </c>
      <c r="Q4" s="45" t="s">
        <v>382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131" t="s">
        <v>25</v>
      </c>
      <c r="AY4" s="47" t="s">
        <v>22</v>
      </c>
      <c r="AZ4" s="355"/>
    </row>
    <row r="5" spans="1:52" s="109" customFormat="1" ht="16.5">
      <c r="A5" s="227">
        <v>1</v>
      </c>
      <c r="B5" s="228" t="s">
        <v>183</v>
      </c>
      <c r="C5" s="229">
        <v>21195</v>
      </c>
      <c r="D5" s="230" t="s">
        <v>86</v>
      </c>
      <c r="E5" s="231" t="s">
        <v>28</v>
      </c>
      <c r="F5" s="228" t="s">
        <v>180</v>
      </c>
      <c r="G5" s="232">
        <v>11</v>
      </c>
      <c r="H5" s="233">
        <f>G5*6</f>
        <v>66</v>
      </c>
      <c r="I5" s="233"/>
      <c r="J5" s="233">
        <f>I5*6</f>
        <v>0</v>
      </c>
      <c r="K5" s="233">
        <v>21</v>
      </c>
      <c r="L5" s="233">
        <f>IF(K5&gt;4,K5*2+4,K5*3)</f>
        <v>46</v>
      </c>
      <c r="M5" s="234"/>
      <c r="N5" s="233">
        <f>IF(M5&gt;4,M5*2+4,M5*3)</f>
        <v>0</v>
      </c>
      <c r="O5" s="234">
        <v>2</v>
      </c>
      <c r="P5" s="234">
        <f>O5*2</f>
        <v>4</v>
      </c>
      <c r="Q5" s="234">
        <v>2</v>
      </c>
      <c r="R5" s="234">
        <f>Q5*3</f>
        <v>6</v>
      </c>
      <c r="S5" s="235">
        <f>H5+J5+L5+N5+P5+R5</f>
        <v>122</v>
      </c>
      <c r="T5" s="227"/>
      <c r="U5" s="233">
        <f>IF(T5=0,0,6)</f>
        <v>0</v>
      </c>
      <c r="V5" s="233"/>
      <c r="W5" s="233">
        <f>V5*4</f>
        <v>0</v>
      </c>
      <c r="X5" s="233"/>
      <c r="Y5" s="233">
        <f>X5*3</f>
        <v>0</v>
      </c>
      <c r="Z5" s="233"/>
      <c r="AA5" s="233">
        <f>IF(Z5=0,0,6)</f>
        <v>0</v>
      </c>
      <c r="AB5" s="235">
        <f>U5+W5+Y5+AA5</f>
        <v>0</v>
      </c>
      <c r="AC5" s="227"/>
      <c r="AD5" s="233"/>
      <c r="AE5" s="235"/>
      <c r="AF5" s="227">
        <v>1</v>
      </c>
      <c r="AG5" s="233">
        <f>AF5*12</f>
        <v>12</v>
      </c>
      <c r="AH5" s="233"/>
      <c r="AI5" s="233">
        <f>AH5*5</f>
        <v>0</v>
      </c>
      <c r="AJ5" s="233">
        <v>1</v>
      </c>
      <c r="AK5" s="233">
        <f>AJ5*3</f>
        <v>3</v>
      </c>
      <c r="AL5" s="233"/>
      <c r="AM5" s="233">
        <f>AL5*1</f>
        <v>0</v>
      </c>
      <c r="AN5" s="233"/>
      <c r="AO5" s="233">
        <f>AN5*5</f>
        <v>0</v>
      </c>
      <c r="AP5" s="233"/>
      <c r="AQ5" s="233">
        <f>AP5*5</f>
        <v>0</v>
      </c>
      <c r="AR5" s="233"/>
      <c r="AS5" s="233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236">
        <f>AG5+AX5</f>
        <v>15</v>
      </c>
      <c r="AZ5" s="237">
        <f>S5+AB5+AY5</f>
        <v>137</v>
      </c>
    </row>
    <row r="6" spans="1:52" s="109" customFormat="1" ht="16.5">
      <c r="A6" s="227">
        <v>2</v>
      </c>
      <c r="B6" s="228" t="s">
        <v>181</v>
      </c>
      <c r="C6" s="229">
        <v>20656</v>
      </c>
      <c r="D6" s="230" t="s">
        <v>86</v>
      </c>
      <c r="E6" s="231" t="s">
        <v>28</v>
      </c>
      <c r="F6" s="228" t="s">
        <v>180</v>
      </c>
      <c r="G6" s="232">
        <v>11</v>
      </c>
      <c r="H6" s="233">
        <f>G6*6</f>
        <v>66</v>
      </c>
      <c r="I6" s="233"/>
      <c r="J6" s="233">
        <f>I6*6</f>
        <v>0</v>
      </c>
      <c r="K6" s="233">
        <v>15</v>
      </c>
      <c r="L6" s="233">
        <f>IF(K6&gt;4,K6*2+4,K6*3)</f>
        <v>34</v>
      </c>
      <c r="M6" s="234"/>
      <c r="N6" s="233">
        <f>IF(M6&gt;4,M6*2+4,M6*3)</f>
        <v>0</v>
      </c>
      <c r="O6" s="234">
        <v>5</v>
      </c>
      <c r="P6" s="234">
        <f>O6*2</f>
        <v>10</v>
      </c>
      <c r="Q6" s="234">
        <v>2</v>
      </c>
      <c r="R6" s="234">
        <f>Q6*3</f>
        <v>6</v>
      </c>
      <c r="S6" s="235">
        <f>H6+J6+L6+N6+P6+R6</f>
        <v>116</v>
      </c>
      <c r="T6" s="227"/>
      <c r="U6" s="233">
        <f>IF(T6=0,0,6)</f>
        <v>0</v>
      </c>
      <c r="V6" s="233"/>
      <c r="W6" s="233">
        <f>V6*4</f>
        <v>0</v>
      </c>
      <c r="X6" s="233"/>
      <c r="Y6" s="233">
        <f>X6*3</f>
        <v>0</v>
      </c>
      <c r="Z6" s="233"/>
      <c r="AA6" s="233">
        <f>IF(Z6=0,0,6)</f>
        <v>0</v>
      </c>
      <c r="AB6" s="235">
        <f>U6+W6+Y6+AA6</f>
        <v>0</v>
      </c>
      <c r="AC6" s="227"/>
      <c r="AD6" s="233"/>
      <c r="AE6" s="235"/>
      <c r="AF6" s="227">
        <v>1</v>
      </c>
      <c r="AG6" s="233">
        <f>AF6*12</f>
        <v>12</v>
      </c>
      <c r="AH6" s="233"/>
      <c r="AI6" s="233">
        <f>AH6*5</f>
        <v>0</v>
      </c>
      <c r="AJ6" s="233">
        <v>2</v>
      </c>
      <c r="AK6" s="233">
        <f>AJ6*3</f>
        <v>6</v>
      </c>
      <c r="AL6" s="233"/>
      <c r="AM6" s="233">
        <f>AL6*1</f>
        <v>0</v>
      </c>
      <c r="AN6" s="233"/>
      <c r="AO6" s="233">
        <f>AN6*5</f>
        <v>0</v>
      </c>
      <c r="AP6" s="233"/>
      <c r="AQ6" s="233">
        <f>AP6*5</f>
        <v>0</v>
      </c>
      <c r="AR6" s="233"/>
      <c r="AS6" s="233">
        <f>AR6*1</f>
        <v>0</v>
      </c>
      <c r="AT6" s="233"/>
      <c r="AU6" s="133">
        <f>AT6*0.5</f>
        <v>0</v>
      </c>
      <c r="AV6" s="233"/>
      <c r="AW6" s="133">
        <f>AV6*1</f>
        <v>0</v>
      </c>
      <c r="AX6" s="136">
        <f>IF(AI6+AK6+AM6+AO6+AQ6+AS6+AU6+AW6&gt;10,10,AI6+AK6+AM6+AO6+AQ6+AS6+AU6+AW6)</f>
        <v>6</v>
      </c>
      <c r="AY6" s="236">
        <f>AG6+AX6</f>
        <v>18</v>
      </c>
      <c r="AZ6" s="237">
        <f>S6+AB6+AY6</f>
        <v>134</v>
      </c>
    </row>
    <row r="7" spans="1:52" s="109" customFormat="1" ht="17.25" thickBot="1">
      <c r="A7" s="227">
        <v>3</v>
      </c>
      <c r="B7" s="238" t="s">
        <v>182</v>
      </c>
      <c r="C7" s="239">
        <v>21268</v>
      </c>
      <c r="D7" s="240" t="s">
        <v>86</v>
      </c>
      <c r="E7" s="241" t="s">
        <v>28</v>
      </c>
      <c r="F7" s="238" t="s">
        <v>180</v>
      </c>
      <c r="G7" s="232">
        <v>9</v>
      </c>
      <c r="H7" s="242">
        <f>G7*6</f>
        <v>54</v>
      </c>
      <c r="I7" s="242"/>
      <c r="J7" s="242">
        <f>I7*6</f>
        <v>0</v>
      </c>
      <c r="K7" s="242">
        <v>16</v>
      </c>
      <c r="L7" s="242">
        <f>IF(K7&gt;4,K7*2+4,K7*3)</f>
        <v>36</v>
      </c>
      <c r="M7" s="243"/>
      <c r="N7" s="242">
        <f>IF(M7&gt;4,M7*2+4,M7*3)</f>
        <v>0</v>
      </c>
      <c r="O7" s="243">
        <v>5</v>
      </c>
      <c r="P7" s="243">
        <f>O7*2</f>
        <v>10</v>
      </c>
      <c r="Q7" s="243">
        <v>2</v>
      </c>
      <c r="R7" s="234">
        <f>Q7*3</f>
        <v>6</v>
      </c>
      <c r="S7" s="235">
        <f>H7+J7+L7+N7+P7+R7</f>
        <v>106</v>
      </c>
      <c r="T7" s="244"/>
      <c r="U7" s="242">
        <f>IF(T7=0,0,6)</f>
        <v>0</v>
      </c>
      <c r="V7" s="242"/>
      <c r="W7" s="242">
        <f>V7*4</f>
        <v>0</v>
      </c>
      <c r="X7" s="242"/>
      <c r="Y7" s="242">
        <f>X7*3</f>
        <v>0</v>
      </c>
      <c r="Z7" s="242"/>
      <c r="AA7" s="242">
        <f>IF(Z7=0,0,6)</f>
        <v>0</v>
      </c>
      <c r="AB7" s="245">
        <f>U7+W7+Y7+AA7</f>
        <v>0</v>
      </c>
      <c r="AC7" s="244"/>
      <c r="AD7" s="242"/>
      <c r="AE7" s="245"/>
      <c r="AF7" s="244">
        <v>1</v>
      </c>
      <c r="AG7" s="242">
        <f>AF7*12</f>
        <v>12</v>
      </c>
      <c r="AH7" s="242"/>
      <c r="AI7" s="242">
        <f>AH7*5</f>
        <v>0</v>
      </c>
      <c r="AJ7" s="242">
        <v>1</v>
      </c>
      <c r="AK7" s="242">
        <f>AJ7*3</f>
        <v>3</v>
      </c>
      <c r="AL7" s="242"/>
      <c r="AM7" s="242">
        <f>AL7*1</f>
        <v>0</v>
      </c>
      <c r="AN7" s="242"/>
      <c r="AO7" s="242">
        <f>AN7*5</f>
        <v>0</v>
      </c>
      <c r="AP7" s="242"/>
      <c r="AQ7" s="242">
        <f>AP7*5</f>
        <v>0</v>
      </c>
      <c r="AR7" s="242"/>
      <c r="AS7" s="242">
        <f>AR7*1</f>
        <v>0</v>
      </c>
      <c r="AT7" s="242"/>
      <c r="AU7" s="133">
        <f>AT7*0.5</f>
        <v>0</v>
      </c>
      <c r="AV7" s="242"/>
      <c r="AW7" s="133">
        <f>AV7*1</f>
        <v>0</v>
      </c>
      <c r="AX7" s="136">
        <f>IF(AI7+AK7+AM7+AO7+AQ7+AS7+AU7+AW7&gt;10,10,AI7+AK7+AM7+AO7+AQ7+AS7+AU7+AW7)</f>
        <v>3</v>
      </c>
      <c r="AY7" s="246">
        <f>AG7+AX7</f>
        <v>15</v>
      </c>
      <c r="AZ7" s="247">
        <f>S7+AB7+AY7</f>
        <v>121</v>
      </c>
    </row>
    <row r="13" ht="12.75">
      <c r="B13" s="57"/>
    </row>
  </sheetData>
  <sheetProtection/>
  <mergeCells count="9">
    <mergeCell ref="AZ3:AZ4"/>
    <mergeCell ref="A1:AZ1"/>
    <mergeCell ref="A2:AZ2"/>
    <mergeCell ref="A3:D3"/>
    <mergeCell ref="AF3:AY3"/>
    <mergeCell ref="C4:D4"/>
    <mergeCell ref="G3:S3"/>
    <mergeCell ref="T3:AB3"/>
    <mergeCell ref="AC3:AE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6"/>
  <sheetViews>
    <sheetView zoomScale="85" zoomScaleNormal="85" zoomScaleSheetLayoutView="87" zoomScalePageLayoutView="0" workbookViewId="0" topLeftCell="A11">
      <selection activeCell="C43" sqref="C43"/>
    </sheetView>
  </sheetViews>
  <sheetFormatPr defaultColWidth="9.140625" defaultRowHeight="15"/>
  <cols>
    <col min="1" max="1" width="4.7109375" style="1" customWidth="1"/>
    <col min="2" max="2" width="29.7109375" style="1" bestFit="1" customWidth="1"/>
    <col min="3" max="3" width="10.421875" style="1" bestFit="1" customWidth="1"/>
    <col min="4" max="4" width="4.421875" style="1" bestFit="1" customWidth="1"/>
    <col min="5" max="5" width="3.57421875" style="4" bestFit="1" customWidth="1"/>
    <col min="6" max="6" width="9.28125" style="5" bestFit="1" customWidth="1"/>
    <col min="7" max="19" width="4.710937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4.8515625" style="6" customWidth="1"/>
    <col min="29" max="31" width="3.57421875" style="6" customWidth="1"/>
    <col min="32" max="32" width="3.8515625" style="6" customWidth="1"/>
    <col min="33" max="33" width="5.00390625" style="6" customWidth="1"/>
    <col min="34" max="34" width="3.8515625" style="6" customWidth="1"/>
    <col min="35" max="35" width="5.00390625" style="6" customWidth="1"/>
    <col min="36" max="36" width="3.8515625" style="6" customWidth="1"/>
    <col min="37" max="37" width="5.00390625" style="6" customWidth="1"/>
    <col min="38" max="38" width="3.8515625" style="6" customWidth="1"/>
    <col min="39" max="39" width="5.00390625" style="6" customWidth="1"/>
    <col min="40" max="40" width="3.8515625" style="6" customWidth="1"/>
    <col min="41" max="41" width="5.00390625" style="6" customWidth="1"/>
    <col min="42" max="42" width="3.8515625" style="6" customWidth="1"/>
    <col min="43" max="43" width="5.00390625" style="6" customWidth="1"/>
    <col min="44" max="44" width="3.8515625" style="6" customWidth="1"/>
    <col min="45" max="51" width="5.00390625" style="6" customWidth="1"/>
    <col min="52" max="52" width="8.140625" style="6" customWidth="1"/>
    <col min="53" max="16384" width="9.140625" style="1" customWidth="1"/>
  </cols>
  <sheetData>
    <row r="1" spans="2:52" ht="40.5" customHeight="1" hidden="1">
      <c r="B1" s="10"/>
      <c r="C1" s="10"/>
      <c r="D1" s="11"/>
      <c r="E1" s="12"/>
      <c r="F1" s="13"/>
      <c r="G1" s="372" t="s">
        <v>6</v>
      </c>
      <c r="H1" s="373"/>
      <c r="I1" s="373"/>
      <c r="J1" s="373"/>
      <c r="K1" s="373"/>
      <c r="L1" s="373"/>
      <c r="M1" s="374"/>
      <c r="N1" s="374"/>
      <c r="O1" s="374"/>
      <c r="P1" s="374"/>
      <c r="Q1" s="374"/>
      <c r="R1" s="374"/>
      <c r="S1" s="375"/>
      <c r="T1" s="376" t="s">
        <v>11</v>
      </c>
      <c r="U1" s="373"/>
      <c r="V1" s="373"/>
      <c r="W1" s="373"/>
      <c r="X1" s="373"/>
      <c r="Y1" s="373"/>
      <c r="Z1" s="373"/>
      <c r="AA1" s="373"/>
      <c r="AB1" s="375"/>
      <c r="AC1" s="369" t="s">
        <v>12</v>
      </c>
      <c r="AD1" s="370"/>
      <c r="AE1" s="371"/>
      <c r="AF1" s="369" t="s">
        <v>23</v>
      </c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1"/>
      <c r="AZ1" s="17" t="s">
        <v>24</v>
      </c>
    </row>
    <row r="2" spans="1:52" ht="27" customHeight="1">
      <c r="A2" s="333" t="s">
        <v>364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5"/>
    </row>
    <row r="3" spans="1:52" s="6" customFormat="1" ht="30" customHeight="1" thickBot="1">
      <c r="A3" s="289" t="s">
        <v>325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2"/>
    </row>
    <row r="4" spans="1:52" ht="27.75" customHeight="1">
      <c r="A4" s="377" t="s">
        <v>373</v>
      </c>
      <c r="B4" s="378"/>
      <c r="C4" s="378"/>
      <c r="D4" s="378"/>
      <c r="E4" s="33"/>
      <c r="F4" s="33"/>
      <c r="G4" s="377" t="s">
        <v>6</v>
      </c>
      <c r="H4" s="378"/>
      <c r="I4" s="378"/>
      <c r="J4" s="378"/>
      <c r="K4" s="378"/>
      <c r="L4" s="378"/>
      <c r="M4" s="382"/>
      <c r="N4" s="382"/>
      <c r="O4" s="382"/>
      <c r="P4" s="382"/>
      <c r="Q4" s="382"/>
      <c r="R4" s="382"/>
      <c r="S4" s="383"/>
      <c r="T4" s="377" t="s">
        <v>11</v>
      </c>
      <c r="U4" s="378"/>
      <c r="V4" s="378"/>
      <c r="W4" s="378"/>
      <c r="X4" s="378"/>
      <c r="Y4" s="378"/>
      <c r="Z4" s="378"/>
      <c r="AA4" s="378"/>
      <c r="AB4" s="383"/>
      <c r="AC4" s="384" t="s">
        <v>12</v>
      </c>
      <c r="AD4" s="385"/>
      <c r="AE4" s="386"/>
      <c r="AF4" s="384" t="s">
        <v>23</v>
      </c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6"/>
      <c r="AZ4" s="379" t="s">
        <v>365</v>
      </c>
    </row>
    <row r="5" spans="1:52" ht="113.25" customHeight="1">
      <c r="A5" s="92"/>
      <c r="B5" s="44" t="s">
        <v>0</v>
      </c>
      <c r="C5" s="380" t="s">
        <v>1</v>
      </c>
      <c r="D5" s="381"/>
      <c r="E5" s="43"/>
      <c r="F5" s="80"/>
      <c r="G5" s="51" t="s">
        <v>2</v>
      </c>
      <c r="H5" s="46" t="s">
        <v>3</v>
      </c>
      <c r="I5" s="46" t="s">
        <v>369</v>
      </c>
      <c r="J5" s="46" t="s">
        <v>3</v>
      </c>
      <c r="K5" s="46" t="s">
        <v>4</v>
      </c>
      <c r="L5" s="46" t="s">
        <v>3</v>
      </c>
      <c r="M5" s="46" t="s">
        <v>370</v>
      </c>
      <c r="N5" s="46" t="s">
        <v>3</v>
      </c>
      <c r="O5" s="46" t="s">
        <v>381</v>
      </c>
      <c r="P5" s="45" t="s">
        <v>3</v>
      </c>
      <c r="Q5" s="45" t="s">
        <v>382</v>
      </c>
      <c r="R5" s="45" t="s">
        <v>3</v>
      </c>
      <c r="S5" s="47" t="s">
        <v>5</v>
      </c>
      <c r="T5" s="48" t="s">
        <v>33</v>
      </c>
      <c r="U5" s="46" t="s">
        <v>3</v>
      </c>
      <c r="V5" s="50" t="s">
        <v>379</v>
      </c>
      <c r="W5" s="46" t="s">
        <v>3</v>
      </c>
      <c r="X5" s="50" t="s">
        <v>13</v>
      </c>
      <c r="Y5" s="46" t="s">
        <v>3</v>
      </c>
      <c r="Z5" s="50" t="s">
        <v>14</v>
      </c>
      <c r="AA5" s="46" t="s">
        <v>3</v>
      </c>
      <c r="AB5" s="47" t="s">
        <v>5</v>
      </c>
      <c r="AC5" s="51" t="s">
        <v>8</v>
      </c>
      <c r="AD5" s="46" t="s">
        <v>9</v>
      </c>
      <c r="AE5" s="52" t="s">
        <v>10</v>
      </c>
      <c r="AF5" s="53" t="s">
        <v>15</v>
      </c>
      <c r="AG5" s="46" t="s">
        <v>3</v>
      </c>
      <c r="AH5" s="54" t="s">
        <v>16</v>
      </c>
      <c r="AI5" s="46" t="s">
        <v>3</v>
      </c>
      <c r="AJ5" s="54" t="s">
        <v>17</v>
      </c>
      <c r="AK5" s="46" t="s">
        <v>3</v>
      </c>
      <c r="AL5" s="54" t="s">
        <v>18</v>
      </c>
      <c r="AM5" s="46" t="s">
        <v>3</v>
      </c>
      <c r="AN5" s="54" t="s">
        <v>19</v>
      </c>
      <c r="AO5" s="46" t="s">
        <v>3</v>
      </c>
      <c r="AP5" s="54" t="s">
        <v>20</v>
      </c>
      <c r="AQ5" s="46" t="s">
        <v>3</v>
      </c>
      <c r="AR5" s="54" t="s">
        <v>21</v>
      </c>
      <c r="AS5" s="46" t="s">
        <v>3</v>
      </c>
      <c r="AT5" s="35" t="s">
        <v>456</v>
      </c>
      <c r="AU5" s="35" t="s">
        <v>3</v>
      </c>
      <c r="AV5" s="130" t="s">
        <v>457</v>
      </c>
      <c r="AW5" s="130" t="s">
        <v>3</v>
      </c>
      <c r="AX5" s="131" t="s">
        <v>25</v>
      </c>
      <c r="AY5" s="47" t="s">
        <v>22</v>
      </c>
      <c r="AZ5" s="355"/>
    </row>
    <row r="6" spans="1:52" s="105" customFormat="1" ht="16.5">
      <c r="A6" s="227">
        <v>1</v>
      </c>
      <c r="B6" s="228" t="s">
        <v>37</v>
      </c>
      <c r="C6" s="229">
        <v>23154</v>
      </c>
      <c r="D6" s="230" t="s">
        <v>26</v>
      </c>
      <c r="E6" s="231" t="s">
        <v>28</v>
      </c>
      <c r="F6" s="248" t="s">
        <v>27</v>
      </c>
      <c r="G6" s="227">
        <v>11</v>
      </c>
      <c r="H6" s="233">
        <f aca="true" t="shared" si="0" ref="H6:H41">G6*6</f>
        <v>66</v>
      </c>
      <c r="I6" s="233"/>
      <c r="J6" s="233">
        <f aca="true" t="shared" si="1" ref="J6:J41">I6*6</f>
        <v>0</v>
      </c>
      <c r="K6" s="233">
        <v>19</v>
      </c>
      <c r="L6" s="233">
        <f aca="true" t="shared" si="2" ref="L6:L41">IF(K6&gt;4,K6*2+4,K6*3)</f>
        <v>42</v>
      </c>
      <c r="M6" s="234"/>
      <c r="N6" s="233">
        <f aca="true" t="shared" si="3" ref="N6:N41">IF(M6&gt;4,M6*2+4,M6*3)</f>
        <v>0</v>
      </c>
      <c r="O6" s="234">
        <v>5</v>
      </c>
      <c r="P6" s="234">
        <f aca="true" t="shared" si="4" ref="P6:P41">O6*2</f>
        <v>10</v>
      </c>
      <c r="Q6" s="234">
        <v>2</v>
      </c>
      <c r="R6" s="234">
        <f aca="true" t="shared" si="5" ref="R6:R41">Q6*3</f>
        <v>6</v>
      </c>
      <c r="S6" s="235">
        <f aca="true" t="shared" si="6" ref="S6:S41">H6+J6+L6+N6+P6+R6</f>
        <v>124</v>
      </c>
      <c r="T6" s="227"/>
      <c r="U6" s="233">
        <f aca="true" t="shared" si="7" ref="U6:U41">IF(T6=0,0,6)</f>
        <v>0</v>
      </c>
      <c r="V6" s="233"/>
      <c r="W6" s="233">
        <f aca="true" t="shared" si="8" ref="W6:W41">V6*4</f>
        <v>0</v>
      </c>
      <c r="X6" s="233"/>
      <c r="Y6" s="233">
        <f aca="true" t="shared" si="9" ref="Y6:Y41">X6*3</f>
        <v>0</v>
      </c>
      <c r="Z6" s="233"/>
      <c r="AA6" s="233">
        <f aca="true" t="shared" si="10" ref="AA6:AA41">IF(Z6=0,0,6)</f>
        <v>0</v>
      </c>
      <c r="AB6" s="235">
        <f aca="true" t="shared" si="11" ref="AB6:AB41">U6+W6+Y6+AA6</f>
        <v>0</v>
      </c>
      <c r="AC6" s="227"/>
      <c r="AD6" s="233"/>
      <c r="AE6" s="235"/>
      <c r="AF6" s="227">
        <v>1</v>
      </c>
      <c r="AG6" s="233">
        <f aca="true" t="shared" si="12" ref="AG6:AG41">AF6*12</f>
        <v>12</v>
      </c>
      <c r="AH6" s="233"/>
      <c r="AI6" s="233">
        <f aca="true" t="shared" si="13" ref="AI6:AI41">AH6*5</f>
        <v>0</v>
      </c>
      <c r="AJ6" s="233">
        <v>2</v>
      </c>
      <c r="AK6" s="233">
        <f aca="true" t="shared" si="14" ref="AK6:AK41">AJ6*3</f>
        <v>6</v>
      </c>
      <c r="AL6" s="233"/>
      <c r="AM6" s="233">
        <f aca="true" t="shared" si="15" ref="AM6:AM41">AL6*1</f>
        <v>0</v>
      </c>
      <c r="AN6" s="233"/>
      <c r="AO6" s="233">
        <f aca="true" t="shared" si="16" ref="AO6:AO41">AN6*5</f>
        <v>0</v>
      </c>
      <c r="AP6" s="233"/>
      <c r="AQ6" s="233">
        <f aca="true" t="shared" si="17" ref="AQ6:AQ41">AP6*5</f>
        <v>0</v>
      </c>
      <c r="AR6" s="233"/>
      <c r="AS6" s="233">
        <f aca="true" t="shared" si="18" ref="AS6:AS41">AR6*1</f>
        <v>0</v>
      </c>
      <c r="AT6" s="133"/>
      <c r="AU6" s="133">
        <f aca="true" t="shared" si="19" ref="AU6:AU41">AT6*0.5</f>
        <v>0</v>
      </c>
      <c r="AV6" s="133"/>
      <c r="AW6" s="133">
        <f aca="true" t="shared" si="20" ref="AW6:AW41">AV6*1</f>
        <v>0</v>
      </c>
      <c r="AX6" s="136">
        <f aca="true" t="shared" si="21" ref="AX6:AX41">IF(AI6+AK6+AM6+AO6+AQ6+AS6+AU6+AW6&gt;10,10,AI6+AK6+AM6+AO6+AQ6+AS6+AU6+AW6)</f>
        <v>6</v>
      </c>
      <c r="AY6" s="236">
        <f aca="true" t="shared" si="22" ref="AY6:AY41">AG6+AX6</f>
        <v>18</v>
      </c>
      <c r="AZ6" s="237">
        <f aca="true" t="shared" si="23" ref="AZ6:AZ41">S6+AB6+AY6</f>
        <v>142</v>
      </c>
    </row>
    <row r="7" spans="1:52" s="105" customFormat="1" ht="16.5">
      <c r="A7" s="227">
        <v>2</v>
      </c>
      <c r="B7" s="228" t="s">
        <v>62</v>
      </c>
      <c r="C7" s="229">
        <v>23117</v>
      </c>
      <c r="D7" s="230" t="s">
        <v>26</v>
      </c>
      <c r="E7" s="231" t="s">
        <v>28</v>
      </c>
      <c r="F7" s="248" t="s">
        <v>27</v>
      </c>
      <c r="G7" s="227">
        <v>11</v>
      </c>
      <c r="H7" s="233">
        <f t="shared" si="0"/>
        <v>66</v>
      </c>
      <c r="I7" s="233"/>
      <c r="J7" s="233">
        <f t="shared" si="1"/>
        <v>0</v>
      </c>
      <c r="K7" s="233">
        <v>19</v>
      </c>
      <c r="L7" s="233">
        <f t="shared" si="2"/>
        <v>42</v>
      </c>
      <c r="M7" s="234"/>
      <c r="N7" s="233">
        <f t="shared" si="3"/>
        <v>0</v>
      </c>
      <c r="O7" s="234">
        <v>5</v>
      </c>
      <c r="P7" s="234">
        <f t="shared" si="4"/>
        <v>10</v>
      </c>
      <c r="Q7" s="234">
        <v>2</v>
      </c>
      <c r="R7" s="234">
        <f t="shared" si="5"/>
        <v>6</v>
      </c>
      <c r="S7" s="235">
        <f t="shared" si="6"/>
        <v>124</v>
      </c>
      <c r="T7" s="227"/>
      <c r="U7" s="233">
        <f t="shared" si="7"/>
        <v>0</v>
      </c>
      <c r="V7" s="233"/>
      <c r="W7" s="233">
        <f t="shared" si="8"/>
        <v>0</v>
      </c>
      <c r="X7" s="233">
        <v>1</v>
      </c>
      <c r="Y7" s="233">
        <f t="shared" si="9"/>
        <v>3</v>
      </c>
      <c r="Z7" s="233"/>
      <c r="AA7" s="233">
        <f t="shared" si="10"/>
        <v>0</v>
      </c>
      <c r="AB7" s="235">
        <f t="shared" si="11"/>
        <v>3</v>
      </c>
      <c r="AC7" s="227"/>
      <c r="AD7" s="233"/>
      <c r="AE7" s="235"/>
      <c r="AF7" s="227">
        <v>1</v>
      </c>
      <c r="AG7" s="233">
        <f t="shared" si="12"/>
        <v>12</v>
      </c>
      <c r="AH7" s="233"/>
      <c r="AI7" s="233">
        <f t="shared" si="13"/>
        <v>0</v>
      </c>
      <c r="AJ7" s="233"/>
      <c r="AK7" s="233">
        <f t="shared" si="14"/>
        <v>0</v>
      </c>
      <c r="AL7" s="233"/>
      <c r="AM7" s="233">
        <f t="shared" si="15"/>
        <v>0</v>
      </c>
      <c r="AN7" s="233"/>
      <c r="AO7" s="233">
        <f t="shared" si="16"/>
        <v>0</v>
      </c>
      <c r="AP7" s="233"/>
      <c r="AQ7" s="233">
        <f t="shared" si="17"/>
        <v>0</v>
      </c>
      <c r="AR7" s="233"/>
      <c r="AS7" s="233">
        <f t="shared" si="18"/>
        <v>0</v>
      </c>
      <c r="AT7" s="233"/>
      <c r="AU7" s="133">
        <f t="shared" si="19"/>
        <v>0</v>
      </c>
      <c r="AV7" s="233"/>
      <c r="AW7" s="133">
        <f t="shared" si="20"/>
        <v>0</v>
      </c>
      <c r="AX7" s="136">
        <f t="shared" si="21"/>
        <v>0</v>
      </c>
      <c r="AY7" s="236">
        <f t="shared" si="22"/>
        <v>12</v>
      </c>
      <c r="AZ7" s="237">
        <f t="shared" si="23"/>
        <v>139</v>
      </c>
    </row>
    <row r="8" spans="1:52" s="105" customFormat="1" ht="16.5">
      <c r="A8" s="227">
        <v>3</v>
      </c>
      <c r="B8" s="228" t="s">
        <v>53</v>
      </c>
      <c r="C8" s="229">
        <v>23175</v>
      </c>
      <c r="D8" s="230" t="s">
        <v>26</v>
      </c>
      <c r="E8" s="231" t="s">
        <v>28</v>
      </c>
      <c r="F8" s="248" t="s">
        <v>27</v>
      </c>
      <c r="G8" s="227">
        <v>11</v>
      </c>
      <c r="H8" s="233">
        <f t="shared" si="0"/>
        <v>66</v>
      </c>
      <c r="I8" s="233"/>
      <c r="J8" s="233">
        <f t="shared" si="1"/>
        <v>0</v>
      </c>
      <c r="K8" s="233">
        <v>19</v>
      </c>
      <c r="L8" s="233">
        <f t="shared" si="2"/>
        <v>42</v>
      </c>
      <c r="M8" s="234"/>
      <c r="N8" s="233">
        <f t="shared" si="3"/>
        <v>0</v>
      </c>
      <c r="O8" s="234">
        <v>5</v>
      </c>
      <c r="P8" s="234">
        <f t="shared" si="4"/>
        <v>10</v>
      </c>
      <c r="Q8" s="234">
        <v>2</v>
      </c>
      <c r="R8" s="234">
        <f t="shared" si="5"/>
        <v>6</v>
      </c>
      <c r="S8" s="235">
        <f t="shared" si="6"/>
        <v>124</v>
      </c>
      <c r="T8" s="227"/>
      <c r="U8" s="233">
        <f t="shared" si="7"/>
        <v>0</v>
      </c>
      <c r="V8" s="233"/>
      <c r="W8" s="233">
        <f t="shared" si="8"/>
        <v>0</v>
      </c>
      <c r="X8" s="233"/>
      <c r="Y8" s="233">
        <f t="shared" si="9"/>
        <v>0</v>
      </c>
      <c r="Z8" s="233"/>
      <c r="AA8" s="233">
        <f t="shared" si="10"/>
        <v>0</v>
      </c>
      <c r="AB8" s="235">
        <f t="shared" si="11"/>
        <v>0</v>
      </c>
      <c r="AC8" s="227"/>
      <c r="AD8" s="233"/>
      <c r="AE8" s="235"/>
      <c r="AF8" s="227">
        <v>1</v>
      </c>
      <c r="AG8" s="233">
        <f t="shared" si="12"/>
        <v>12</v>
      </c>
      <c r="AH8" s="233"/>
      <c r="AI8" s="233">
        <f t="shared" si="13"/>
        <v>0</v>
      </c>
      <c r="AJ8" s="233">
        <v>1</v>
      </c>
      <c r="AK8" s="233">
        <f t="shared" si="14"/>
        <v>3</v>
      </c>
      <c r="AL8" s="233"/>
      <c r="AM8" s="233">
        <f t="shared" si="15"/>
        <v>0</v>
      </c>
      <c r="AN8" s="233"/>
      <c r="AO8" s="233">
        <f t="shared" si="16"/>
        <v>0</v>
      </c>
      <c r="AP8" s="233"/>
      <c r="AQ8" s="233">
        <f t="shared" si="17"/>
        <v>0</v>
      </c>
      <c r="AR8" s="233"/>
      <c r="AS8" s="233">
        <f t="shared" si="18"/>
        <v>0</v>
      </c>
      <c r="AT8" s="233"/>
      <c r="AU8" s="133">
        <f t="shared" si="19"/>
        <v>0</v>
      </c>
      <c r="AV8" s="233"/>
      <c r="AW8" s="133">
        <f t="shared" si="20"/>
        <v>0</v>
      </c>
      <c r="AX8" s="136">
        <f t="shared" si="21"/>
        <v>3</v>
      </c>
      <c r="AY8" s="236">
        <f t="shared" si="22"/>
        <v>15</v>
      </c>
      <c r="AZ8" s="237">
        <f t="shared" si="23"/>
        <v>139</v>
      </c>
    </row>
    <row r="9" spans="1:52" s="105" customFormat="1" ht="16.5">
      <c r="A9" s="227">
        <v>4</v>
      </c>
      <c r="B9" s="228" t="s">
        <v>60</v>
      </c>
      <c r="C9" s="229">
        <v>24398</v>
      </c>
      <c r="D9" s="230" t="s">
        <v>26</v>
      </c>
      <c r="E9" s="231" t="s">
        <v>28</v>
      </c>
      <c r="F9" s="248" t="s">
        <v>27</v>
      </c>
      <c r="G9" s="227">
        <v>11</v>
      </c>
      <c r="H9" s="233">
        <f t="shared" si="0"/>
        <v>66</v>
      </c>
      <c r="I9" s="233"/>
      <c r="J9" s="233">
        <f t="shared" si="1"/>
        <v>0</v>
      </c>
      <c r="K9" s="233">
        <v>16</v>
      </c>
      <c r="L9" s="233">
        <f t="shared" si="2"/>
        <v>36</v>
      </c>
      <c r="M9" s="234"/>
      <c r="N9" s="233">
        <f t="shared" si="3"/>
        <v>0</v>
      </c>
      <c r="O9" s="234">
        <v>5</v>
      </c>
      <c r="P9" s="234">
        <f t="shared" si="4"/>
        <v>10</v>
      </c>
      <c r="Q9" s="234">
        <v>2</v>
      </c>
      <c r="R9" s="234">
        <f t="shared" si="5"/>
        <v>6</v>
      </c>
      <c r="S9" s="235">
        <f t="shared" si="6"/>
        <v>118</v>
      </c>
      <c r="T9" s="227"/>
      <c r="U9" s="233">
        <f t="shared" si="7"/>
        <v>0</v>
      </c>
      <c r="V9" s="233"/>
      <c r="W9" s="233">
        <f t="shared" si="8"/>
        <v>0</v>
      </c>
      <c r="X9" s="233">
        <v>2</v>
      </c>
      <c r="Y9" s="233">
        <f t="shared" si="9"/>
        <v>6</v>
      </c>
      <c r="Z9" s="233"/>
      <c r="AA9" s="233">
        <f t="shared" si="10"/>
        <v>0</v>
      </c>
      <c r="AB9" s="235">
        <f t="shared" si="11"/>
        <v>6</v>
      </c>
      <c r="AC9" s="227"/>
      <c r="AD9" s="233"/>
      <c r="AE9" s="235"/>
      <c r="AF9" s="227">
        <v>1</v>
      </c>
      <c r="AG9" s="233">
        <f t="shared" si="12"/>
        <v>12</v>
      </c>
      <c r="AH9" s="233"/>
      <c r="AI9" s="233">
        <f t="shared" si="13"/>
        <v>0</v>
      </c>
      <c r="AJ9" s="233">
        <v>1</v>
      </c>
      <c r="AK9" s="233">
        <f t="shared" si="14"/>
        <v>3</v>
      </c>
      <c r="AL9" s="233"/>
      <c r="AM9" s="233">
        <f t="shared" si="15"/>
        <v>0</v>
      </c>
      <c r="AN9" s="233"/>
      <c r="AO9" s="233">
        <f t="shared" si="16"/>
        <v>0</v>
      </c>
      <c r="AP9" s="233"/>
      <c r="AQ9" s="233">
        <f t="shared" si="17"/>
        <v>0</v>
      </c>
      <c r="AR9" s="233"/>
      <c r="AS9" s="233">
        <f t="shared" si="18"/>
        <v>0</v>
      </c>
      <c r="AT9" s="233"/>
      <c r="AU9" s="133">
        <f t="shared" si="19"/>
        <v>0</v>
      </c>
      <c r="AV9" s="233"/>
      <c r="AW9" s="133">
        <f t="shared" si="20"/>
        <v>0</v>
      </c>
      <c r="AX9" s="136">
        <f t="shared" si="21"/>
        <v>3</v>
      </c>
      <c r="AY9" s="236">
        <f t="shared" si="22"/>
        <v>15</v>
      </c>
      <c r="AZ9" s="237">
        <f t="shared" si="23"/>
        <v>139</v>
      </c>
    </row>
    <row r="10" spans="1:52" s="105" customFormat="1" ht="16.5">
      <c r="A10" s="227">
        <v>5</v>
      </c>
      <c r="B10" s="228" t="s">
        <v>38</v>
      </c>
      <c r="C10" s="229">
        <v>18789</v>
      </c>
      <c r="D10" s="230" t="s">
        <v>26</v>
      </c>
      <c r="E10" s="231" t="s">
        <v>28</v>
      </c>
      <c r="F10" s="248" t="s">
        <v>27</v>
      </c>
      <c r="G10" s="227">
        <v>11</v>
      </c>
      <c r="H10" s="233">
        <f t="shared" si="0"/>
        <v>66</v>
      </c>
      <c r="I10" s="233"/>
      <c r="J10" s="233">
        <f t="shared" si="1"/>
        <v>0</v>
      </c>
      <c r="K10" s="233">
        <v>19</v>
      </c>
      <c r="L10" s="233">
        <f t="shared" si="2"/>
        <v>42</v>
      </c>
      <c r="M10" s="234"/>
      <c r="N10" s="233">
        <f t="shared" si="3"/>
        <v>0</v>
      </c>
      <c r="O10" s="234">
        <v>5</v>
      </c>
      <c r="P10" s="234">
        <f t="shared" si="4"/>
        <v>10</v>
      </c>
      <c r="Q10" s="234">
        <v>2</v>
      </c>
      <c r="R10" s="234">
        <f t="shared" si="5"/>
        <v>6</v>
      </c>
      <c r="S10" s="235">
        <f t="shared" si="6"/>
        <v>124</v>
      </c>
      <c r="T10" s="227"/>
      <c r="U10" s="233">
        <f t="shared" si="7"/>
        <v>0</v>
      </c>
      <c r="V10" s="233"/>
      <c r="W10" s="233">
        <f t="shared" si="8"/>
        <v>0</v>
      </c>
      <c r="X10" s="233"/>
      <c r="Y10" s="233">
        <f t="shared" si="9"/>
        <v>0</v>
      </c>
      <c r="Z10" s="233"/>
      <c r="AA10" s="233">
        <f t="shared" si="10"/>
        <v>0</v>
      </c>
      <c r="AB10" s="235">
        <f t="shared" si="11"/>
        <v>0</v>
      </c>
      <c r="AC10" s="227"/>
      <c r="AD10" s="233"/>
      <c r="AE10" s="235"/>
      <c r="AF10" s="227">
        <v>1</v>
      </c>
      <c r="AG10" s="233">
        <f t="shared" si="12"/>
        <v>12</v>
      </c>
      <c r="AH10" s="233"/>
      <c r="AI10" s="233">
        <f t="shared" si="13"/>
        <v>0</v>
      </c>
      <c r="AJ10" s="233"/>
      <c r="AK10" s="233">
        <f t="shared" si="14"/>
        <v>0</v>
      </c>
      <c r="AL10" s="233"/>
      <c r="AM10" s="233">
        <f t="shared" si="15"/>
        <v>0</v>
      </c>
      <c r="AN10" s="233"/>
      <c r="AO10" s="233">
        <f t="shared" si="16"/>
        <v>0</v>
      </c>
      <c r="AP10" s="233"/>
      <c r="AQ10" s="233">
        <f t="shared" si="17"/>
        <v>0</v>
      </c>
      <c r="AR10" s="233"/>
      <c r="AS10" s="233">
        <f t="shared" si="18"/>
        <v>0</v>
      </c>
      <c r="AT10" s="233"/>
      <c r="AU10" s="133">
        <f t="shared" si="19"/>
        <v>0</v>
      </c>
      <c r="AV10" s="233"/>
      <c r="AW10" s="133">
        <f t="shared" si="20"/>
        <v>0</v>
      </c>
      <c r="AX10" s="136">
        <f t="shared" si="21"/>
        <v>0</v>
      </c>
      <c r="AY10" s="236">
        <f t="shared" si="22"/>
        <v>12</v>
      </c>
      <c r="AZ10" s="237">
        <f t="shared" si="23"/>
        <v>136</v>
      </c>
    </row>
    <row r="11" spans="1:52" s="105" customFormat="1" ht="16.5">
      <c r="A11" s="227">
        <v>6</v>
      </c>
      <c r="B11" s="228" t="s">
        <v>459</v>
      </c>
      <c r="C11" s="229">
        <v>23212</v>
      </c>
      <c r="D11" s="230" t="s">
        <v>26</v>
      </c>
      <c r="E11" s="231" t="s">
        <v>28</v>
      </c>
      <c r="F11" s="248" t="s">
        <v>27</v>
      </c>
      <c r="G11" s="227">
        <v>11</v>
      </c>
      <c r="H11" s="233">
        <f t="shared" si="0"/>
        <v>66</v>
      </c>
      <c r="I11" s="233"/>
      <c r="J11" s="233">
        <f t="shared" si="1"/>
        <v>0</v>
      </c>
      <c r="K11" s="233">
        <v>14</v>
      </c>
      <c r="L11" s="233">
        <f t="shared" si="2"/>
        <v>32</v>
      </c>
      <c r="M11" s="234"/>
      <c r="N11" s="233">
        <f t="shared" si="3"/>
        <v>0</v>
      </c>
      <c r="O11" s="234">
        <v>5</v>
      </c>
      <c r="P11" s="234">
        <f t="shared" si="4"/>
        <v>10</v>
      </c>
      <c r="Q11" s="234">
        <v>2</v>
      </c>
      <c r="R11" s="234">
        <f t="shared" si="5"/>
        <v>6</v>
      </c>
      <c r="S11" s="235">
        <f t="shared" si="6"/>
        <v>114</v>
      </c>
      <c r="T11" s="227"/>
      <c r="U11" s="233">
        <f t="shared" si="7"/>
        <v>0</v>
      </c>
      <c r="V11" s="233"/>
      <c r="W11" s="233">
        <f t="shared" si="8"/>
        <v>0</v>
      </c>
      <c r="X11" s="233">
        <v>1</v>
      </c>
      <c r="Y11" s="233">
        <f t="shared" si="9"/>
        <v>3</v>
      </c>
      <c r="Z11" s="233"/>
      <c r="AA11" s="233">
        <f t="shared" si="10"/>
        <v>0</v>
      </c>
      <c r="AB11" s="235">
        <f t="shared" si="11"/>
        <v>3</v>
      </c>
      <c r="AC11" s="227"/>
      <c r="AD11" s="233"/>
      <c r="AE11" s="235"/>
      <c r="AF11" s="227">
        <v>1</v>
      </c>
      <c r="AG11" s="233">
        <f t="shared" si="12"/>
        <v>12</v>
      </c>
      <c r="AH11" s="233"/>
      <c r="AI11" s="233">
        <f t="shared" si="13"/>
        <v>0</v>
      </c>
      <c r="AJ11" s="233">
        <v>2</v>
      </c>
      <c r="AK11" s="233">
        <f t="shared" si="14"/>
        <v>6</v>
      </c>
      <c r="AL11" s="233"/>
      <c r="AM11" s="233">
        <f t="shared" si="15"/>
        <v>0</v>
      </c>
      <c r="AN11" s="233"/>
      <c r="AO11" s="233">
        <f t="shared" si="16"/>
        <v>0</v>
      </c>
      <c r="AP11" s="233"/>
      <c r="AQ11" s="233">
        <f t="shared" si="17"/>
        <v>0</v>
      </c>
      <c r="AR11" s="233"/>
      <c r="AS11" s="233">
        <f t="shared" si="18"/>
        <v>0</v>
      </c>
      <c r="AT11" s="233"/>
      <c r="AU11" s="133">
        <f t="shared" si="19"/>
        <v>0</v>
      </c>
      <c r="AV11" s="233"/>
      <c r="AW11" s="133">
        <f t="shared" si="20"/>
        <v>0</v>
      </c>
      <c r="AX11" s="136">
        <f t="shared" si="21"/>
        <v>6</v>
      </c>
      <c r="AY11" s="236">
        <f t="shared" si="22"/>
        <v>18</v>
      </c>
      <c r="AZ11" s="237">
        <f t="shared" si="23"/>
        <v>135</v>
      </c>
    </row>
    <row r="12" spans="1:52" s="105" customFormat="1" ht="16.5">
      <c r="A12" s="227">
        <v>7</v>
      </c>
      <c r="B12" s="228" t="s">
        <v>57</v>
      </c>
      <c r="C12" s="229">
        <v>21073</v>
      </c>
      <c r="D12" s="230" t="s">
        <v>26</v>
      </c>
      <c r="E12" s="231" t="s">
        <v>28</v>
      </c>
      <c r="F12" s="248" t="s">
        <v>27</v>
      </c>
      <c r="G12" s="227">
        <v>11</v>
      </c>
      <c r="H12" s="233">
        <f t="shared" si="0"/>
        <v>66</v>
      </c>
      <c r="I12" s="233"/>
      <c r="J12" s="233">
        <f t="shared" si="1"/>
        <v>0</v>
      </c>
      <c r="K12" s="233">
        <v>18</v>
      </c>
      <c r="L12" s="233">
        <f t="shared" si="2"/>
        <v>40</v>
      </c>
      <c r="M12" s="234"/>
      <c r="N12" s="233">
        <f t="shared" si="3"/>
        <v>0</v>
      </c>
      <c r="O12" s="234">
        <v>5</v>
      </c>
      <c r="P12" s="234">
        <f t="shared" si="4"/>
        <v>10</v>
      </c>
      <c r="Q12" s="234">
        <v>2</v>
      </c>
      <c r="R12" s="234">
        <f t="shared" si="5"/>
        <v>6</v>
      </c>
      <c r="S12" s="235">
        <f t="shared" si="6"/>
        <v>122</v>
      </c>
      <c r="T12" s="227"/>
      <c r="U12" s="233">
        <f t="shared" si="7"/>
        <v>0</v>
      </c>
      <c r="V12" s="233"/>
      <c r="W12" s="233">
        <f t="shared" si="8"/>
        <v>0</v>
      </c>
      <c r="X12" s="233"/>
      <c r="Y12" s="233">
        <f t="shared" si="9"/>
        <v>0</v>
      </c>
      <c r="Z12" s="233"/>
      <c r="AA12" s="233">
        <f t="shared" si="10"/>
        <v>0</v>
      </c>
      <c r="AB12" s="235">
        <f t="shared" si="11"/>
        <v>0</v>
      </c>
      <c r="AC12" s="227"/>
      <c r="AD12" s="233"/>
      <c r="AE12" s="235"/>
      <c r="AF12" s="227">
        <v>1</v>
      </c>
      <c r="AG12" s="233">
        <f t="shared" si="12"/>
        <v>12</v>
      </c>
      <c r="AH12" s="233"/>
      <c r="AI12" s="233">
        <f t="shared" si="13"/>
        <v>0</v>
      </c>
      <c r="AJ12" s="233"/>
      <c r="AK12" s="233">
        <f t="shared" si="14"/>
        <v>0</v>
      </c>
      <c r="AL12" s="233"/>
      <c r="AM12" s="233">
        <f t="shared" si="15"/>
        <v>0</v>
      </c>
      <c r="AN12" s="233"/>
      <c r="AO12" s="233">
        <f t="shared" si="16"/>
        <v>0</v>
      </c>
      <c r="AP12" s="233"/>
      <c r="AQ12" s="233">
        <f t="shared" si="17"/>
        <v>0</v>
      </c>
      <c r="AR12" s="233"/>
      <c r="AS12" s="233">
        <f t="shared" si="18"/>
        <v>0</v>
      </c>
      <c r="AT12" s="233"/>
      <c r="AU12" s="133">
        <f t="shared" si="19"/>
        <v>0</v>
      </c>
      <c r="AV12" s="233"/>
      <c r="AW12" s="133">
        <f t="shared" si="20"/>
        <v>0</v>
      </c>
      <c r="AX12" s="136">
        <f t="shared" si="21"/>
        <v>0</v>
      </c>
      <c r="AY12" s="236">
        <f t="shared" si="22"/>
        <v>12</v>
      </c>
      <c r="AZ12" s="237">
        <f t="shared" si="23"/>
        <v>134</v>
      </c>
    </row>
    <row r="13" spans="1:52" s="105" customFormat="1" ht="16.5">
      <c r="A13" s="227">
        <v>8</v>
      </c>
      <c r="B13" s="228" t="s">
        <v>55</v>
      </c>
      <c r="C13" s="229">
        <v>23093</v>
      </c>
      <c r="D13" s="230" t="s">
        <v>26</v>
      </c>
      <c r="E13" s="231" t="s">
        <v>28</v>
      </c>
      <c r="F13" s="248" t="s">
        <v>27</v>
      </c>
      <c r="G13" s="227">
        <v>11</v>
      </c>
      <c r="H13" s="233">
        <f t="shared" si="0"/>
        <v>66</v>
      </c>
      <c r="I13" s="233"/>
      <c r="J13" s="233">
        <f t="shared" si="1"/>
        <v>0</v>
      </c>
      <c r="K13" s="233">
        <v>16</v>
      </c>
      <c r="L13" s="233">
        <f t="shared" si="2"/>
        <v>36</v>
      </c>
      <c r="M13" s="234"/>
      <c r="N13" s="233">
        <f t="shared" si="3"/>
        <v>0</v>
      </c>
      <c r="O13" s="234">
        <v>5</v>
      </c>
      <c r="P13" s="234">
        <f t="shared" si="4"/>
        <v>10</v>
      </c>
      <c r="Q13" s="234">
        <v>2</v>
      </c>
      <c r="R13" s="234">
        <f t="shared" si="5"/>
        <v>6</v>
      </c>
      <c r="S13" s="235">
        <f t="shared" si="6"/>
        <v>118</v>
      </c>
      <c r="T13" s="227"/>
      <c r="U13" s="233">
        <f t="shared" si="7"/>
        <v>0</v>
      </c>
      <c r="V13" s="233"/>
      <c r="W13" s="233">
        <f t="shared" si="8"/>
        <v>0</v>
      </c>
      <c r="X13" s="233"/>
      <c r="Y13" s="233">
        <f t="shared" si="9"/>
        <v>0</v>
      </c>
      <c r="Z13" s="233"/>
      <c r="AA13" s="233">
        <f t="shared" si="10"/>
        <v>0</v>
      </c>
      <c r="AB13" s="235">
        <f t="shared" si="11"/>
        <v>0</v>
      </c>
      <c r="AC13" s="227"/>
      <c r="AD13" s="233"/>
      <c r="AE13" s="235"/>
      <c r="AF13" s="227">
        <v>1</v>
      </c>
      <c r="AG13" s="233">
        <f t="shared" si="12"/>
        <v>12</v>
      </c>
      <c r="AH13" s="233"/>
      <c r="AI13" s="233">
        <f t="shared" si="13"/>
        <v>0</v>
      </c>
      <c r="AJ13" s="233">
        <v>1</v>
      </c>
      <c r="AK13" s="233">
        <f t="shared" si="14"/>
        <v>3</v>
      </c>
      <c r="AL13" s="233"/>
      <c r="AM13" s="233">
        <f t="shared" si="15"/>
        <v>0</v>
      </c>
      <c r="AN13" s="233"/>
      <c r="AO13" s="233">
        <f t="shared" si="16"/>
        <v>0</v>
      </c>
      <c r="AP13" s="233"/>
      <c r="AQ13" s="233">
        <f t="shared" si="17"/>
        <v>0</v>
      </c>
      <c r="AR13" s="233">
        <v>1</v>
      </c>
      <c r="AS13" s="233">
        <f t="shared" si="18"/>
        <v>1</v>
      </c>
      <c r="AT13" s="233"/>
      <c r="AU13" s="133">
        <f t="shared" si="19"/>
        <v>0</v>
      </c>
      <c r="AV13" s="233"/>
      <c r="AW13" s="133">
        <f t="shared" si="20"/>
        <v>0</v>
      </c>
      <c r="AX13" s="136">
        <f t="shared" si="21"/>
        <v>4</v>
      </c>
      <c r="AY13" s="236">
        <f t="shared" si="22"/>
        <v>16</v>
      </c>
      <c r="AZ13" s="237">
        <f t="shared" si="23"/>
        <v>134</v>
      </c>
    </row>
    <row r="14" spans="1:52" s="105" customFormat="1" ht="16.5">
      <c r="A14" s="227">
        <v>9</v>
      </c>
      <c r="B14" s="228" t="s">
        <v>343</v>
      </c>
      <c r="C14" s="229">
        <v>20504</v>
      </c>
      <c r="D14" s="230" t="s">
        <v>26</v>
      </c>
      <c r="E14" s="231" t="s">
        <v>28</v>
      </c>
      <c r="F14" s="248" t="s">
        <v>27</v>
      </c>
      <c r="G14" s="227">
        <v>11</v>
      </c>
      <c r="H14" s="233">
        <f t="shared" si="0"/>
        <v>66</v>
      </c>
      <c r="I14" s="233"/>
      <c r="J14" s="233">
        <f t="shared" si="1"/>
        <v>0</v>
      </c>
      <c r="K14" s="233">
        <v>16</v>
      </c>
      <c r="L14" s="233">
        <f t="shared" si="2"/>
        <v>36</v>
      </c>
      <c r="M14" s="234"/>
      <c r="N14" s="233">
        <f t="shared" si="3"/>
        <v>0</v>
      </c>
      <c r="O14" s="234">
        <v>5</v>
      </c>
      <c r="P14" s="234">
        <f t="shared" si="4"/>
        <v>10</v>
      </c>
      <c r="Q14" s="234">
        <v>2</v>
      </c>
      <c r="R14" s="234">
        <f t="shared" si="5"/>
        <v>6</v>
      </c>
      <c r="S14" s="235">
        <f t="shared" si="6"/>
        <v>118</v>
      </c>
      <c r="T14" s="227"/>
      <c r="U14" s="233">
        <f t="shared" si="7"/>
        <v>0</v>
      </c>
      <c r="V14" s="233"/>
      <c r="W14" s="233">
        <f t="shared" si="8"/>
        <v>0</v>
      </c>
      <c r="X14" s="233"/>
      <c r="Y14" s="233">
        <f t="shared" si="9"/>
        <v>0</v>
      </c>
      <c r="Z14" s="233"/>
      <c r="AA14" s="233">
        <f t="shared" si="10"/>
        <v>0</v>
      </c>
      <c r="AB14" s="235">
        <f t="shared" si="11"/>
        <v>0</v>
      </c>
      <c r="AC14" s="227"/>
      <c r="AD14" s="233"/>
      <c r="AE14" s="235"/>
      <c r="AF14" s="227">
        <v>1</v>
      </c>
      <c r="AG14" s="233">
        <f t="shared" si="12"/>
        <v>12</v>
      </c>
      <c r="AH14" s="233"/>
      <c r="AI14" s="233">
        <f t="shared" si="13"/>
        <v>0</v>
      </c>
      <c r="AJ14" s="233">
        <v>1</v>
      </c>
      <c r="AK14" s="233">
        <f t="shared" si="14"/>
        <v>3</v>
      </c>
      <c r="AL14" s="233"/>
      <c r="AM14" s="233">
        <f t="shared" si="15"/>
        <v>0</v>
      </c>
      <c r="AN14" s="233"/>
      <c r="AO14" s="233">
        <f t="shared" si="16"/>
        <v>0</v>
      </c>
      <c r="AP14" s="233"/>
      <c r="AQ14" s="233">
        <f t="shared" si="17"/>
        <v>0</v>
      </c>
      <c r="AR14" s="233"/>
      <c r="AS14" s="233">
        <f t="shared" si="18"/>
        <v>0</v>
      </c>
      <c r="AT14" s="233"/>
      <c r="AU14" s="133">
        <f t="shared" si="19"/>
        <v>0</v>
      </c>
      <c r="AV14" s="233"/>
      <c r="AW14" s="133">
        <f t="shared" si="20"/>
        <v>0</v>
      </c>
      <c r="AX14" s="136">
        <f t="shared" si="21"/>
        <v>3</v>
      </c>
      <c r="AY14" s="236">
        <f t="shared" si="22"/>
        <v>15</v>
      </c>
      <c r="AZ14" s="237">
        <f t="shared" si="23"/>
        <v>133</v>
      </c>
    </row>
    <row r="15" spans="1:52" s="105" customFormat="1" ht="16.5">
      <c r="A15" s="227">
        <v>10</v>
      </c>
      <c r="B15" s="228" t="s">
        <v>49</v>
      </c>
      <c r="C15" s="229">
        <v>20814</v>
      </c>
      <c r="D15" s="230" t="s">
        <v>50</v>
      </c>
      <c r="E15" s="231" t="s">
        <v>28</v>
      </c>
      <c r="F15" s="248" t="s">
        <v>27</v>
      </c>
      <c r="G15" s="227">
        <v>9</v>
      </c>
      <c r="H15" s="233">
        <f t="shared" si="0"/>
        <v>54</v>
      </c>
      <c r="I15" s="233"/>
      <c r="J15" s="233">
        <f t="shared" si="1"/>
        <v>0</v>
      </c>
      <c r="K15" s="233">
        <v>19</v>
      </c>
      <c r="L15" s="233">
        <f t="shared" si="2"/>
        <v>42</v>
      </c>
      <c r="M15" s="234"/>
      <c r="N15" s="233">
        <f t="shared" si="3"/>
        <v>0</v>
      </c>
      <c r="O15" s="234">
        <v>5</v>
      </c>
      <c r="P15" s="234">
        <f t="shared" si="4"/>
        <v>10</v>
      </c>
      <c r="Q15" s="234">
        <v>2</v>
      </c>
      <c r="R15" s="234">
        <f t="shared" si="5"/>
        <v>6</v>
      </c>
      <c r="S15" s="235">
        <f t="shared" si="6"/>
        <v>112</v>
      </c>
      <c r="T15" s="227"/>
      <c r="U15" s="233">
        <f t="shared" si="7"/>
        <v>0</v>
      </c>
      <c r="V15" s="233"/>
      <c r="W15" s="233">
        <f t="shared" si="8"/>
        <v>0</v>
      </c>
      <c r="X15" s="233"/>
      <c r="Y15" s="233">
        <f t="shared" si="9"/>
        <v>0</v>
      </c>
      <c r="Z15" s="233"/>
      <c r="AA15" s="233">
        <f t="shared" si="10"/>
        <v>0</v>
      </c>
      <c r="AB15" s="235">
        <f t="shared" si="11"/>
        <v>0</v>
      </c>
      <c r="AC15" s="227"/>
      <c r="AD15" s="233"/>
      <c r="AE15" s="235"/>
      <c r="AF15" s="227">
        <v>1</v>
      </c>
      <c r="AG15" s="233">
        <f t="shared" si="12"/>
        <v>12</v>
      </c>
      <c r="AH15" s="233"/>
      <c r="AI15" s="233">
        <f t="shared" si="13"/>
        <v>0</v>
      </c>
      <c r="AJ15" s="233">
        <v>1</v>
      </c>
      <c r="AK15" s="233">
        <f t="shared" si="14"/>
        <v>3</v>
      </c>
      <c r="AL15" s="233"/>
      <c r="AM15" s="233">
        <f t="shared" si="15"/>
        <v>0</v>
      </c>
      <c r="AN15" s="233">
        <v>1</v>
      </c>
      <c r="AO15" s="233">
        <f t="shared" si="16"/>
        <v>5</v>
      </c>
      <c r="AP15" s="233"/>
      <c r="AQ15" s="233">
        <f t="shared" si="17"/>
        <v>0</v>
      </c>
      <c r="AR15" s="233"/>
      <c r="AS15" s="233">
        <f t="shared" si="18"/>
        <v>0</v>
      </c>
      <c r="AT15" s="233"/>
      <c r="AU15" s="133">
        <f t="shared" si="19"/>
        <v>0</v>
      </c>
      <c r="AV15" s="233"/>
      <c r="AW15" s="133">
        <f t="shared" si="20"/>
        <v>0</v>
      </c>
      <c r="AX15" s="136">
        <f t="shared" si="21"/>
        <v>8</v>
      </c>
      <c r="AY15" s="236">
        <f t="shared" si="22"/>
        <v>20</v>
      </c>
      <c r="AZ15" s="237">
        <f t="shared" si="23"/>
        <v>132</v>
      </c>
    </row>
    <row r="16" spans="1:52" s="105" customFormat="1" ht="16.5">
      <c r="A16" s="227">
        <v>11</v>
      </c>
      <c r="B16" s="228" t="s">
        <v>34</v>
      </c>
      <c r="C16" s="229">
        <v>22752</v>
      </c>
      <c r="D16" s="230" t="s">
        <v>26</v>
      </c>
      <c r="E16" s="231" t="s">
        <v>28</v>
      </c>
      <c r="F16" s="248" t="s">
        <v>27</v>
      </c>
      <c r="G16" s="227">
        <v>11</v>
      </c>
      <c r="H16" s="233">
        <f t="shared" si="0"/>
        <v>66</v>
      </c>
      <c r="I16" s="233"/>
      <c r="J16" s="233">
        <f t="shared" si="1"/>
        <v>0</v>
      </c>
      <c r="K16" s="233">
        <v>12</v>
      </c>
      <c r="L16" s="233">
        <f t="shared" si="2"/>
        <v>28</v>
      </c>
      <c r="M16" s="234"/>
      <c r="N16" s="233">
        <f t="shared" si="3"/>
        <v>0</v>
      </c>
      <c r="O16" s="234">
        <v>5</v>
      </c>
      <c r="P16" s="234">
        <f t="shared" si="4"/>
        <v>10</v>
      </c>
      <c r="Q16" s="234">
        <v>2</v>
      </c>
      <c r="R16" s="234">
        <f t="shared" si="5"/>
        <v>6</v>
      </c>
      <c r="S16" s="235">
        <f t="shared" si="6"/>
        <v>110</v>
      </c>
      <c r="T16" s="227"/>
      <c r="U16" s="233">
        <f t="shared" si="7"/>
        <v>0</v>
      </c>
      <c r="V16" s="233"/>
      <c r="W16" s="233">
        <f t="shared" si="8"/>
        <v>0</v>
      </c>
      <c r="X16" s="233">
        <v>1</v>
      </c>
      <c r="Y16" s="233">
        <f t="shared" si="9"/>
        <v>3</v>
      </c>
      <c r="Z16" s="233"/>
      <c r="AA16" s="233">
        <f t="shared" si="10"/>
        <v>0</v>
      </c>
      <c r="AB16" s="235">
        <f t="shared" si="11"/>
        <v>3</v>
      </c>
      <c r="AC16" s="227"/>
      <c r="AD16" s="233"/>
      <c r="AE16" s="235"/>
      <c r="AF16" s="227">
        <v>1</v>
      </c>
      <c r="AG16" s="233">
        <f t="shared" si="12"/>
        <v>12</v>
      </c>
      <c r="AH16" s="233"/>
      <c r="AI16" s="233">
        <f t="shared" si="13"/>
        <v>0</v>
      </c>
      <c r="AJ16" s="233">
        <v>2</v>
      </c>
      <c r="AK16" s="233">
        <f t="shared" si="14"/>
        <v>6</v>
      </c>
      <c r="AL16" s="233"/>
      <c r="AM16" s="233">
        <f t="shared" si="15"/>
        <v>0</v>
      </c>
      <c r="AN16" s="233"/>
      <c r="AO16" s="233">
        <f t="shared" si="16"/>
        <v>0</v>
      </c>
      <c r="AP16" s="233"/>
      <c r="AQ16" s="233">
        <f t="shared" si="17"/>
        <v>0</v>
      </c>
      <c r="AR16" s="233">
        <v>1</v>
      </c>
      <c r="AS16" s="233">
        <f t="shared" si="18"/>
        <v>1</v>
      </c>
      <c r="AT16" s="233"/>
      <c r="AU16" s="133">
        <f t="shared" si="19"/>
        <v>0</v>
      </c>
      <c r="AV16" s="233"/>
      <c r="AW16" s="133">
        <f t="shared" si="20"/>
        <v>0</v>
      </c>
      <c r="AX16" s="136">
        <f t="shared" si="21"/>
        <v>7</v>
      </c>
      <c r="AY16" s="236">
        <f t="shared" si="22"/>
        <v>19</v>
      </c>
      <c r="AZ16" s="237">
        <f t="shared" si="23"/>
        <v>132</v>
      </c>
    </row>
    <row r="17" spans="1:52" s="105" customFormat="1" ht="16.5">
      <c r="A17" s="227">
        <v>12</v>
      </c>
      <c r="B17" s="228" t="s">
        <v>58</v>
      </c>
      <c r="C17" s="229">
        <v>21841</v>
      </c>
      <c r="D17" s="230" t="s">
        <v>26</v>
      </c>
      <c r="E17" s="231" t="s">
        <v>28</v>
      </c>
      <c r="F17" s="248" t="s">
        <v>27</v>
      </c>
      <c r="G17" s="227">
        <v>11</v>
      </c>
      <c r="H17" s="233">
        <f t="shared" si="0"/>
        <v>66</v>
      </c>
      <c r="I17" s="233"/>
      <c r="J17" s="233">
        <f t="shared" si="1"/>
        <v>0</v>
      </c>
      <c r="K17" s="233">
        <v>15</v>
      </c>
      <c r="L17" s="233">
        <f t="shared" si="2"/>
        <v>34</v>
      </c>
      <c r="M17" s="234"/>
      <c r="N17" s="233">
        <f t="shared" si="3"/>
        <v>0</v>
      </c>
      <c r="O17" s="234">
        <v>5</v>
      </c>
      <c r="P17" s="234">
        <f t="shared" si="4"/>
        <v>10</v>
      </c>
      <c r="Q17" s="234">
        <v>2</v>
      </c>
      <c r="R17" s="234">
        <f t="shared" si="5"/>
        <v>6</v>
      </c>
      <c r="S17" s="235">
        <f t="shared" si="6"/>
        <v>116</v>
      </c>
      <c r="T17" s="227"/>
      <c r="U17" s="233">
        <f t="shared" si="7"/>
        <v>0</v>
      </c>
      <c r="V17" s="233"/>
      <c r="W17" s="233">
        <f t="shared" si="8"/>
        <v>0</v>
      </c>
      <c r="X17" s="233"/>
      <c r="Y17" s="233">
        <f t="shared" si="9"/>
        <v>0</v>
      </c>
      <c r="Z17" s="233"/>
      <c r="AA17" s="233">
        <f t="shared" si="10"/>
        <v>0</v>
      </c>
      <c r="AB17" s="235">
        <f t="shared" si="11"/>
        <v>0</v>
      </c>
      <c r="AC17" s="227"/>
      <c r="AD17" s="233"/>
      <c r="AE17" s="235"/>
      <c r="AF17" s="227">
        <v>1</v>
      </c>
      <c r="AG17" s="233">
        <f t="shared" si="12"/>
        <v>12</v>
      </c>
      <c r="AH17" s="233"/>
      <c r="AI17" s="233">
        <f t="shared" si="13"/>
        <v>0</v>
      </c>
      <c r="AJ17" s="233">
        <v>1</v>
      </c>
      <c r="AK17" s="233">
        <f t="shared" si="14"/>
        <v>3</v>
      </c>
      <c r="AL17" s="233"/>
      <c r="AM17" s="233">
        <f t="shared" si="15"/>
        <v>0</v>
      </c>
      <c r="AN17" s="233"/>
      <c r="AO17" s="233">
        <f t="shared" si="16"/>
        <v>0</v>
      </c>
      <c r="AP17" s="233"/>
      <c r="AQ17" s="233">
        <f t="shared" si="17"/>
        <v>0</v>
      </c>
      <c r="AR17" s="233"/>
      <c r="AS17" s="233">
        <f t="shared" si="18"/>
        <v>0</v>
      </c>
      <c r="AT17" s="233"/>
      <c r="AU17" s="133">
        <f t="shared" si="19"/>
        <v>0</v>
      </c>
      <c r="AV17" s="233"/>
      <c r="AW17" s="133">
        <f t="shared" si="20"/>
        <v>0</v>
      </c>
      <c r="AX17" s="136">
        <f t="shared" si="21"/>
        <v>3</v>
      </c>
      <c r="AY17" s="236">
        <f t="shared" si="22"/>
        <v>15</v>
      </c>
      <c r="AZ17" s="237">
        <f t="shared" si="23"/>
        <v>131</v>
      </c>
    </row>
    <row r="18" spans="1:52" s="105" customFormat="1" ht="16.5">
      <c r="A18" s="227">
        <v>13</v>
      </c>
      <c r="B18" s="228" t="s">
        <v>339</v>
      </c>
      <c r="C18" s="229">
        <v>22794</v>
      </c>
      <c r="D18" s="230" t="s">
        <v>26</v>
      </c>
      <c r="E18" s="231" t="s">
        <v>28</v>
      </c>
      <c r="F18" s="248" t="s">
        <v>27</v>
      </c>
      <c r="G18" s="227">
        <v>11</v>
      </c>
      <c r="H18" s="233">
        <f t="shared" si="0"/>
        <v>66</v>
      </c>
      <c r="I18" s="233"/>
      <c r="J18" s="233">
        <f t="shared" si="1"/>
        <v>0</v>
      </c>
      <c r="K18" s="233">
        <v>15</v>
      </c>
      <c r="L18" s="233">
        <f t="shared" si="2"/>
        <v>34</v>
      </c>
      <c r="M18" s="234"/>
      <c r="N18" s="233">
        <f t="shared" si="3"/>
        <v>0</v>
      </c>
      <c r="O18" s="234">
        <v>5</v>
      </c>
      <c r="P18" s="234">
        <f t="shared" si="4"/>
        <v>10</v>
      </c>
      <c r="Q18" s="234">
        <v>2</v>
      </c>
      <c r="R18" s="234">
        <f t="shared" si="5"/>
        <v>6</v>
      </c>
      <c r="S18" s="235">
        <f t="shared" si="6"/>
        <v>116</v>
      </c>
      <c r="T18" s="227"/>
      <c r="U18" s="233">
        <f t="shared" si="7"/>
        <v>0</v>
      </c>
      <c r="V18" s="233"/>
      <c r="W18" s="233">
        <f t="shared" si="8"/>
        <v>0</v>
      </c>
      <c r="X18" s="233"/>
      <c r="Y18" s="233">
        <f t="shared" si="9"/>
        <v>0</v>
      </c>
      <c r="Z18" s="233"/>
      <c r="AA18" s="233">
        <f t="shared" si="10"/>
        <v>0</v>
      </c>
      <c r="AB18" s="235">
        <f t="shared" si="11"/>
        <v>0</v>
      </c>
      <c r="AC18" s="227"/>
      <c r="AD18" s="233"/>
      <c r="AE18" s="235" t="s">
        <v>120</v>
      </c>
      <c r="AF18" s="227">
        <v>1</v>
      </c>
      <c r="AG18" s="233">
        <f t="shared" si="12"/>
        <v>12</v>
      </c>
      <c r="AH18" s="233"/>
      <c r="AI18" s="233">
        <f t="shared" si="13"/>
        <v>0</v>
      </c>
      <c r="AJ18" s="233">
        <v>1</v>
      </c>
      <c r="AK18" s="233">
        <f t="shared" si="14"/>
        <v>3</v>
      </c>
      <c r="AL18" s="233"/>
      <c r="AM18" s="233">
        <f t="shared" si="15"/>
        <v>0</v>
      </c>
      <c r="AN18" s="233"/>
      <c r="AO18" s="233">
        <f t="shared" si="16"/>
        <v>0</v>
      </c>
      <c r="AP18" s="233"/>
      <c r="AQ18" s="233">
        <f t="shared" si="17"/>
        <v>0</v>
      </c>
      <c r="AR18" s="233"/>
      <c r="AS18" s="233">
        <f t="shared" si="18"/>
        <v>0</v>
      </c>
      <c r="AT18" s="233"/>
      <c r="AU18" s="133">
        <f t="shared" si="19"/>
        <v>0</v>
      </c>
      <c r="AV18" s="233"/>
      <c r="AW18" s="133">
        <f t="shared" si="20"/>
        <v>0</v>
      </c>
      <c r="AX18" s="136">
        <f t="shared" si="21"/>
        <v>3</v>
      </c>
      <c r="AY18" s="236">
        <f t="shared" si="22"/>
        <v>15</v>
      </c>
      <c r="AZ18" s="237">
        <f t="shared" si="23"/>
        <v>131</v>
      </c>
    </row>
    <row r="19" spans="1:52" s="105" customFormat="1" ht="16.5">
      <c r="A19" s="227">
        <v>14</v>
      </c>
      <c r="B19" s="228" t="s">
        <v>45</v>
      </c>
      <c r="C19" s="229">
        <v>22893</v>
      </c>
      <c r="D19" s="230" t="s">
        <v>26</v>
      </c>
      <c r="E19" s="231" t="s">
        <v>28</v>
      </c>
      <c r="F19" s="248" t="s">
        <v>27</v>
      </c>
      <c r="G19" s="227">
        <v>9</v>
      </c>
      <c r="H19" s="233">
        <f t="shared" si="0"/>
        <v>54</v>
      </c>
      <c r="I19" s="233"/>
      <c r="J19" s="233">
        <f t="shared" si="1"/>
        <v>0</v>
      </c>
      <c r="K19" s="233">
        <v>18</v>
      </c>
      <c r="L19" s="233">
        <f t="shared" si="2"/>
        <v>40</v>
      </c>
      <c r="M19" s="234"/>
      <c r="N19" s="233">
        <f t="shared" si="3"/>
        <v>0</v>
      </c>
      <c r="O19" s="234">
        <v>5</v>
      </c>
      <c r="P19" s="234">
        <f t="shared" si="4"/>
        <v>10</v>
      </c>
      <c r="Q19" s="234">
        <v>2</v>
      </c>
      <c r="R19" s="234">
        <f t="shared" si="5"/>
        <v>6</v>
      </c>
      <c r="S19" s="235">
        <f t="shared" si="6"/>
        <v>110</v>
      </c>
      <c r="T19" s="227"/>
      <c r="U19" s="233">
        <f t="shared" si="7"/>
        <v>0</v>
      </c>
      <c r="V19" s="233"/>
      <c r="W19" s="233">
        <f t="shared" si="8"/>
        <v>0</v>
      </c>
      <c r="X19" s="233">
        <v>2</v>
      </c>
      <c r="Y19" s="233">
        <f t="shared" si="9"/>
        <v>6</v>
      </c>
      <c r="Z19" s="233"/>
      <c r="AA19" s="233">
        <f t="shared" si="10"/>
        <v>0</v>
      </c>
      <c r="AB19" s="235">
        <f t="shared" si="11"/>
        <v>6</v>
      </c>
      <c r="AC19" s="227"/>
      <c r="AD19" s="233"/>
      <c r="AE19" s="235"/>
      <c r="AF19" s="227">
        <v>1</v>
      </c>
      <c r="AG19" s="233">
        <f t="shared" si="12"/>
        <v>12</v>
      </c>
      <c r="AH19" s="233"/>
      <c r="AI19" s="233">
        <f t="shared" si="13"/>
        <v>0</v>
      </c>
      <c r="AJ19" s="233">
        <v>1</v>
      </c>
      <c r="AK19" s="233">
        <f t="shared" si="14"/>
        <v>3</v>
      </c>
      <c r="AL19" s="233"/>
      <c r="AM19" s="233">
        <f t="shared" si="15"/>
        <v>0</v>
      </c>
      <c r="AN19" s="233"/>
      <c r="AO19" s="233">
        <f t="shared" si="16"/>
        <v>0</v>
      </c>
      <c r="AP19" s="233"/>
      <c r="AQ19" s="233">
        <f t="shared" si="17"/>
        <v>0</v>
      </c>
      <c r="AR19" s="233"/>
      <c r="AS19" s="233">
        <f t="shared" si="18"/>
        <v>0</v>
      </c>
      <c r="AT19" s="233"/>
      <c r="AU19" s="133">
        <f t="shared" si="19"/>
        <v>0</v>
      </c>
      <c r="AV19" s="233"/>
      <c r="AW19" s="133">
        <f t="shared" si="20"/>
        <v>0</v>
      </c>
      <c r="AX19" s="136">
        <f t="shared" si="21"/>
        <v>3</v>
      </c>
      <c r="AY19" s="236">
        <f t="shared" si="22"/>
        <v>15</v>
      </c>
      <c r="AZ19" s="237">
        <f t="shared" si="23"/>
        <v>131</v>
      </c>
    </row>
    <row r="20" spans="1:52" s="105" customFormat="1" ht="16.5">
      <c r="A20" s="227">
        <v>15</v>
      </c>
      <c r="B20" s="228" t="s">
        <v>47</v>
      </c>
      <c r="C20" s="229">
        <v>25309</v>
      </c>
      <c r="D20" s="230" t="s">
        <v>26</v>
      </c>
      <c r="E20" s="231" t="s">
        <v>28</v>
      </c>
      <c r="F20" s="248" t="s">
        <v>27</v>
      </c>
      <c r="G20" s="227">
        <v>11</v>
      </c>
      <c r="H20" s="233">
        <f t="shared" si="0"/>
        <v>66</v>
      </c>
      <c r="I20" s="233"/>
      <c r="J20" s="233">
        <f t="shared" si="1"/>
        <v>0</v>
      </c>
      <c r="K20" s="233">
        <v>13</v>
      </c>
      <c r="L20" s="233">
        <f t="shared" si="2"/>
        <v>30</v>
      </c>
      <c r="M20" s="234"/>
      <c r="N20" s="233">
        <f t="shared" si="3"/>
        <v>0</v>
      </c>
      <c r="O20" s="234">
        <v>5</v>
      </c>
      <c r="P20" s="234">
        <f t="shared" si="4"/>
        <v>10</v>
      </c>
      <c r="Q20" s="234">
        <v>2</v>
      </c>
      <c r="R20" s="234">
        <f t="shared" si="5"/>
        <v>6</v>
      </c>
      <c r="S20" s="235">
        <f t="shared" si="6"/>
        <v>112</v>
      </c>
      <c r="T20" s="227"/>
      <c r="U20" s="233">
        <f t="shared" si="7"/>
        <v>0</v>
      </c>
      <c r="V20" s="233"/>
      <c r="W20" s="233">
        <f t="shared" si="8"/>
        <v>0</v>
      </c>
      <c r="X20" s="233">
        <v>1</v>
      </c>
      <c r="Y20" s="233">
        <f t="shared" si="9"/>
        <v>3</v>
      </c>
      <c r="Z20" s="233"/>
      <c r="AA20" s="233">
        <f t="shared" si="10"/>
        <v>0</v>
      </c>
      <c r="AB20" s="235">
        <f t="shared" si="11"/>
        <v>3</v>
      </c>
      <c r="AC20" s="227"/>
      <c r="AD20" s="233"/>
      <c r="AE20" s="235"/>
      <c r="AF20" s="227">
        <v>1</v>
      </c>
      <c r="AG20" s="233">
        <f t="shared" si="12"/>
        <v>12</v>
      </c>
      <c r="AH20" s="233"/>
      <c r="AI20" s="233">
        <f t="shared" si="13"/>
        <v>0</v>
      </c>
      <c r="AJ20" s="233">
        <v>1</v>
      </c>
      <c r="AK20" s="233">
        <f t="shared" si="14"/>
        <v>3</v>
      </c>
      <c r="AL20" s="233"/>
      <c r="AM20" s="233">
        <f t="shared" si="15"/>
        <v>0</v>
      </c>
      <c r="AN20" s="233"/>
      <c r="AO20" s="233">
        <f t="shared" si="16"/>
        <v>0</v>
      </c>
      <c r="AP20" s="233"/>
      <c r="AQ20" s="233">
        <f t="shared" si="17"/>
        <v>0</v>
      </c>
      <c r="AR20" s="233">
        <v>1</v>
      </c>
      <c r="AS20" s="233">
        <f t="shared" si="18"/>
        <v>1</v>
      </c>
      <c r="AT20" s="233"/>
      <c r="AU20" s="133">
        <f t="shared" si="19"/>
        <v>0</v>
      </c>
      <c r="AV20" s="233"/>
      <c r="AW20" s="133">
        <f t="shared" si="20"/>
        <v>0</v>
      </c>
      <c r="AX20" s="136">
        <f t="shared" si="21"/>
        <v>4</v>
      </c>
      <c r="AY20" s="236">
        <f t="shared" si="22"/>
        <v>16</v>
      </c>
      <c r="AZ20" s="237">
        <f t="shared" si="23"/>
        <v>131</v>
      </c>
    </row>
    <row r="21" spans="1:52" s="105" customFormat="1" ht="16.5">
      <c r="A21" s="227">
        <v>16</v>
      </c>
      <c r="B21" s="228" t="s">
        <v>42</v>
      </c>
      <c r="C21" s="229">
        <v>21013</v>
      </c>
      <c r="D21" s="230" t="s">
        <v>26</v>
      </c>
      <c r="E21" s="231" t="s">
        <v>28</v>
      </c>
      <c r="F21" s="248" t="s">
        <v>27</v>
      </c>
      <c r="G21" s="227">
        <v>11</v>
      </c>
      <c r="H21" s="233">
        <f t="shared" si="0"/>
        <v>66</v>
      </c>
      <c r="I21" s="233"/>
      <c r="J21" s="233">
        <f t="shared" si="1"/>
        <v>0</v>
      </c>
      <c r="K21" s="233">
        <v>14</v>
      </c>
      <c r="L21" s="233">
        <f t="shared" si="2"/>
        <v>32</v>
      </c>
      <c r="M21" s="234"/>
      <c r="N21" s="233">
        <f t="shared" si="3"/>
        <v>0</v>
      </c>
      <c r="O21" s="234">
        <v>5</v>
      </c>
      <c r="P21" s="234">
        <f t="shared" si="4"/>
        <v>10</v>
      </c>
      <c r="Q21" s="234">
        <v>2</v>
      </c>
      <c r="R21" s="234">
        <f t="shared" si="5"/>
        <v>6</v>
      </c>
      <c r="S21" s="235">
        <f t="shared" si="6"/>
        <v>114</v>
      </c>
      <c r="T21" s="227"/>
      <c r="U21" s="233">
        <f t="shared" si="7"/>
        <v>0</v>
      </c>
      <c r="V21" s="233"/>
      <c r="W21" s="233">
        <f t="shared" si="8"/>
        <v>0</v>
      </c>
      <c r="X21" s="233"/>
      <c r="Y21" s="233">
        <f t="shared" si="9"/>
        <v>0</v>
      </c>
      <c r="Z21" s="233"/>
      <c r="AA21" s="233">
        <f t="shared" si="10"/>
        <v>0</v>
      </c>
      <c r="AB21" s="235">
        <f t="shared" si="11"/>
        <v>0</v>
      </c>
      <c r="AC21" s="227"/>
      <c r="AD21" s="233"/>
      <c r="AE21" s="235"/>
      <c r="AF21" s="227">
        <v>1</v>
      </c>
      <c r="AG21" s="233">
        <f t="shared" si="12"/>
        <v>12</v>
      </c>
      <c r="AH21" s="233"/>
      <c r="AI21" s="233">
        <f t="shared" si="13"/>
        <v>0</v>
      </c>
      <c r="AJ21" s="233">
        <v>1</v>
      </c>
      <c r="AK21" s="233">
        <f t="shared" si="14"/>
        <v>3</v>
      </c>
      <c r="AL21" s="233"/>
      <c r="AM21" s="233">
        <f t="shared" si="15"/>
        <v>0</v>
      </c>
      <c r="AN21" s="233"/>
      <c r="AO21" s="233">
        <f t="shared" si="16"/>
        <v>0</v>
      </c>
      <c r="AP21" s="233"/>
      <c r="AQ21" s="233">
        <f t="shared" si="17"/>
        <v>0</v>
      </c>
      <c r="AR21" s="233">
        <v>1</v>
      </c>
      <c r="AS21" s="233">
        <f t="shared" si="18"/>
        <v>1</v>
      </c>
      <c r="AT21" s="233"/>
      <c r="AU21" s="133">
        <f t="shared" si="19"/>
        <v>0</v>
      </c>
      <c r="AV21" s="233"/>
      <c r="AW21" s="133">
        <f t="shared" si="20"/>
        <v>0</v>
      </c>
      <c r="AX21" s="136">
        <f t="shared" si="21"/>
        <v>4</v>
      </c>
      <c r="AY21" s="236">
        <f t="shared" si="22"/>
        <v>16</v>
      </c>
      <c r="AZ21" s="237">
        <f t="shared" si="23"/>
        <v>130</v>
      </c>
    </row>
    <row r="22" spans="1:52" s="105" customFormat="1" ht="16.5">
      <c r="A22" s="227">
        <v>17</v>
      </c>
      <c r="B22" s="228" t="s">
        <v>29</v>
      </c>
      <c r="C22" s="229">
        <v>25198</v>
      </c>
      <c r="D22" s="230" t="s">
        <v>26</v>
      </c>
      <c r="E22" s="231" t="s">
        <v>28</v>
      </c>
      <c r="F22" s="248" t="s">
        <v>27</v>
      </c>
      <c r="G22" s="227">
        <v>11</v>
      </c>
      <c r="H22" s="233">
        <f t="shared" si="0"/>
        <v>66</v>
      </c>
      <c r="I22" s="233"/>
      <c r="J22" s="233">
        <f t="shared" si="1"/>
        <v>0</v>
      </c>
      <c r="K22" s="233">
        <v>10</v>
      </c>
      <c r="L22" s="233">
        <f t="shared" si="2"/>
        <v>24</v>
      </c>
      <c r="M22" s="234"/>
      <c r="N22" s="233">
        <f t="shared" si="3"/>
        <v>0</v>
      </c>
      <c r="O22" s="234">
        <v>5</v>
      </c>
      <c r="P22" s="234">
        <f t="shared" si="4"/>
        <v>10</v>
      </c>
      <c r="Q22" s="234">
        <v>2</v>
      </c>
      <c r="R22" s="234">
        <f t="shared" si="5"/>
        <v>6</v>
      </c>
      <c r="S22" s="235">
        <f t="shared" si="6"/>
        <v>106</v>
      </c>
      <c r="T22" s="227"/>
      <c r="U22" s="233">
        <f t="shared" si="7"/>
        <v>0</v>
      </c>
      <c r="V22" s="233"/>
      <c r="W22" s="233">
        <f t="shared" si="8"/>
        <v>0</v>
      </c>
      <c r="X22" s="233">
        <v>2</v>
      </c>
      <c r="Y22" s="233">
        <f t="shared" si="9"/>
        <v>6</v>
      </c>
      <c r="Z22" s="233"/>
      <c r="AA22" s="233">
        <f t="shared" si="10"/>
        <v>0</v>
      </c>
      <c r="AB22" s="235">
        <f t="shared" si="11"/>
        <v>6</v>
      </c>
      <c r="AC22" s="227"/>
      <c r="AD22" s="233"/>
      <c r="AE22" s="235"/>
      <c r="AF22" s="227">
        <v>1</v>
      </c>
      <c r="AG22" s="233">
        <f t="shared" si="12"/>
        <v>12</v>
      </c>
      <c r="AH22" s="233"/>
      <c r="AI22" s="233">
        <f t="shared" si="13"/>
        <v>0</v>
      </c>
      <c r="AJ22" s="233">
        <v>2</v>
      </c>
      <c r="AK22" s="233">
        <f t="shared" si="14"/>
        <v>6</v>
      </c>
      <c r="AL22" s="233"/>
      <c r="AM22" s="233">
        <f t="shared" si="15"/>
        <v>0</v>
      </c>
      <c r="AN22" s="233"/>
      <c r="AO22" s="233">
        <f t="shared" si="16"/>
        <v>0</v>
      </c>
      <c r="AP22" s="233"/>
      <c r="AQ22" s="233">
        <f t="shared" si="17"/>
        <v>0</v>
      </c>
      <c r="AR22" s="233"/>
      <c r="AS22" s="233">
        <f t="shared" si="18"/>
        <v>0</v>
      </c>
      <c r="AT22" s="233"/>
      <c r="AU22" s="133">
        <f t="shared" si="19"/>
        <v>0</v>
      </c>
      <c r="AV22" s="233"/>
      <c r="AW22" s="133">
        <f t="shared" si="20"/>
        <v>0</v>
      </c>
      <c r="AX22" s="136">
        <f t="shared" si="21"/>
        <v>6</v>
      </c>
      <c r="AY22" s="236">
        <f t="shared" si="22"/>
        <v>18</v>
      </c>
      <c r="AZ22" s="237">
        <f t="shared" si="23"/>
        <v>130</v>
      </c>
    </row>
    <row r="23" spans="1:52" s="105" customFormat="1" ht="15" customHeight="1">
      <c r="A23" s="227">
        <v>18</v>
      </c>
      <c r="B23" s="228" t="s">
        <v>48</v>
      </c>
      <c r="C23" s="229">
        <v>20295</v>
      </c>
      <c r="D23" s="230" t="s">
        <v>26</v>
      </c>
      <c r="E23" s="231" t="s">
        <v>28</v>
      </c>
      <c r="F23" s="248" t="s">
        <v>27</v>
      </c>
      <c r="G23" s="227">
        <v>11</v>
      </c>
      <c r="H23" s="233">
        <f t="shared" si="0"/>
        <v>66</v>
      </c>
      <c r="I23" s="233"/>
      <c r="J23" s="233">
        <f t="shared" si="1"/>
        <v>0</v>
      </c>
      <c r="K23" s="233">
        <v>14</v>
      </c>
      <c r="L23" s="233">
        <f t="shared" si="2"/>
        <v>32</v>
      </c>
      <c r="M23" s="234"/>
      <c r="N23" s="233">
        <f t="shared" si="3"/>
        <v>0</v>
      </c>
      <c r="O23" s="234">
        <v>5</v>
      </c>
      <c r="P23" s="234">
        <f t="shared" si="4"/>
        <v>10</v>
      </c>
      <c r="Q23" s="234">
        <v>2</v>
      </c>
      <c r="R23" s="234">
        <f t="shared" si="5"/>
        <v>6</v>
      </c>
      <c r="S23" s="235">
        <f t="shared" si="6"/>
        <v>114</v>
      </c>
      <c r="T23" s="227"/>
      <c r="U23" s="233">
        <f t="shared" si="7"/>
        <v>0</v>
      </c>
      <c r="V23" s="233"/>
      <c r="W23" s="233">
        <f t="shared" si="8"/>
        <v>0</v>
      </c>
      <c r="X23" s="233"/>
      <c r="Y23" s="233">
        <f t="shared" si="9"/>
        <v>0</v>
      </c>
      <c r="Z23" s="233"/>
      <c r="AA23" s="233">
        <f t="shared" si="10"/>
        <v>0</v>
      </c>
      <c r="AB23" s="235">
        <f t="shared" si="11"/>
        <v>0</v>
      </c>
      <c r="AC23" s="227"/>
      <c r="AD23" s="233"/>
      <c r="AE23" s="235"/>
      <c r="AF23" s="227">
        <v>1</v>
      </c>
      <c r="AG23" s="233">
        <f t="shared" si="12"/>
        <v>12</v>
      </c>
      <c r="AH23" s="233"/>
      <c r="AI23" s="233">
        <f t="shared" si="13"/>
        <v>0</v>
      </c>
      <c r="AJ23" s="233">
        <v>1</v>
      </c>
      <c r="AK23" s="233">
        <f t="shared" si="14"/>
        <v>3</v>
      </c>
      <c r="AL23" s="233"/>
      <c r="AM23" s="233">
        <f t="shared" si="15"/>
        <v>0</v>
      </c>
      <c r="AN23" s="233"/>
      <c r="AO23" s="233">
        <f t="shared" si="16"/>
        <v>0</v>
      </c>
      <c r="AP23" s="233"/>
      <c r="AQ23" s="233">
        <f t="shared" si="17"/>
        <v>0</v>
      </c>
      <c r="AR23" s="233"/>
      <c r="AS23" s="233">
        <f t="shared" si="18"/>
        <v>0</v>
      </c>
      <c r="AT23" s="233"/>
      <c r="AU23" s="133">
        <f t="shared" si="19"/>
        <v>0</v>
      </c>
      <c r="AV23" s="233"/>
      <c r="AW23" s="133">
        <f t="shared" si="20"/>
        <v>0</v>
      </c>
      <c r="AX23" s="136">
        <f t="shared" si="21"/>
        <v>3</v>
      </c>
      <c r="AY23" s="236">
        <f t="shared" si="22"/>
        <v>15</v>
      </c>
      <c r="AZ23" s="237">
        <f t="shared" si="23"/>
        <v>129</v>
      </c>
    </row>
    <row r="24" spans="1:52" s="105" customFormat="1" ht="16.5">
      <c r="A24" s="227">
        <v>19</v>
      </c>
      <c r="B24" s="228" t="s">
        <v>51</v>
      </c>
      <c r="C24" s="229">
        <v>23025</v>
      </c>
      <c r="D24" s="230" t="s">
        <v>26</v>
      </c>
      <c r="E24" s="231" t="s">
        <v>28</v>
      </c>
      <c r="F24" s="248" t="s">
        <v>27</v>
      </c>
      <c r="G24" s="227">
        <v>11</v>
      </c>
      <c r="H24" s="233">
        <f t="shared" si="0"/>
        <v>66</v>
      </c>
      <c r="I24" s="233"/>
      <c r="J24" s="233">
        <f t="shared" si="1"/>
        <v>0</v>
      </c>
      <c r="K24" s="233">
        <v>15</v>
      </c>
      <c r="L24" s="233">
        <f t="shared" si="2"/>
        <v>34</v>
      </c>
      <c r="M24" s="234"/>
      <c r="N24" s="233">
        <f t="shared" si="3"/>
        <v>0</v>
      </c>
      <c r="O24" s="234">
        <v>5</v>
      </c>
      <c r="P24" s="234">
        <f t="shared" si="4"/>
        <v>10</v>
      </c>
      <c r="Q24" s="234">
        <v>1</v>
      </c>
      <c r="R24" s="234">
        <f t="shared" si="5"/>
        <v>3</v>
      </c>
      <c r="S24" s="235">
        <f t="shared" si="6"/>
        <v>113</v>
      </c>
      <c r="T24" s="227"/>
      <c r="U24" s="233">
        <f t="shared" si="7"/>
        <v>0</v>
      </c>
      <c r="V24" s="233"/>
      <c r="W24" s="233">
        <f t="shared" si="8"/>
        <v>0</v>
      </c>
      <c r="X24" s="233"/>
      <c r="Y24" s="233">
        <f t="shared" si="9"/>
        <v>0</v>
      </c>
      <c r="Z24" s="233"/>
      <c r="AA24" s="233">
        <f t="shared" si="10"/>
        <v>0</v>
      </c>
      <c r="AB24" s="235">
        <f t="shared" si="11"/>
        <v>0</v>
      </c>
      <c r="AC24" s="227"/>
      <c r="AD24" s="233"/>
      <c r="AE24" s="235"/>
      <c r="AF24" s="227">
        <v>1</v>
      </c>
      <c r="AG24" s="233">
        <f t="shared" si="12"/>
        <v>12</v>
      </c>
      <c r="AH24" s="233"/>
      <c r="AI24" s="233">
        <f t="shared" si="13"/>
        <v>0</v>
      </c>
      <c r="AJ24" s="233">
        <v>1</v>
      </c>
      <c r="AK24" s="233">
        <f t="shared" si="14"/>
        <v>3</v>
      </c>
      <c r="AL24" s="233"/>
      <c r="AM24" s="233">
        <f t="shared" si="15"/>
        <v>0</v>
      </c>
      <c r="AN24" s="233"/>
      <c r="AO24" s="233">
        <f t="shared" si="16"/>
        <v>0</v>
      </c>
      <c r="AP24" s="233"/>
      <c r="AQ24" s="233">
        <f t="shared" si="17"/>
        <v>0</v>
      </c>
      <c r="AR24" s="233">
        <v>1</v>
      </c>
      <c r="AS24" s="233">
        <f t="shared" si="18"/>
        <v>1</v>
      </c>
      <c r="AT24" s="233"/>
      <c r="AU24" s="133">
        <f t="shared" si="19"/>
        <v>0</v>
      </c>
      <c r="AV24" s="233"/>
      <c r="AW24" s="133">
        <f t="shared" si="20"/>
        <v>0</v>
      </c>
      <c r="AX24" s="136">
        <f t="shared" si="21"/>
        <v>4</v>
      </c>
      <c r="AY24" s="236">
        <f t="shared" si="22"/>
        <v>16</v>
      </c>
      <c r="AZ24" s="237">
        <f t="shared" si="23"/>
        <v>129</v>
      </c>
    </row>
    <row r="25" spans="1:52" s="105" customFormat="1" ht="16.5">
      <c r="A25" s="227">
        <v>20</v>
      </c>
      <c r="B25" s="228" t="s">
        <v>32</v>
      </c>
      <c r="C25" s="229">
        <v>24875</v>
      </c>
      <c r="D25" s="230" t="s">
        <v>26</v>
      </c>
      <c r="E25" s="231" t="s">
        <v>28</v>
      </c>
      <c r="F25" s="248" t="s">
        <v>27</v>
      </c>
      <c r="G25" s="227">
        <v>11</v>
      </c>
      <c r="H25" s="233">
        <f t="shared" si="0"/>
        <v>66</v>
      </c>
      <c r="I25" s="233"/>
      <c r="J25" s="233">
        <f t="shared" si="1"/>
        <v>0</v>
      </c>
      <c r="K25" s="233">
        <v>14</v>
      </c>
      <c r="L25" s="233">
        <f t="shared" si="2"/>
        <v>32</v>
      </c>
      <c r="M25" s="234"/>
      <c r="N25" s="233">
        <f t="shared" si="3"/>
        <v>0</v>
      </c>
      <c r="O25" s="234">
        <v>5</v>
      </c>
      <c r="P25" s="234">
        <f t="shared" si="4"/>
        <v>10</v>
      </c>
      <c r="Q25" s="234">
        <v>2</v>
      </c>
      <c r="R25" s="234">
        <f t="shared" si="5"/>
        <v>6</v>
      </c>
      <c r="S25" s="235">
        <f t="shared" si="6"/>
        <v>114</v>
      </c>
      <c r="T25" s="227"/>
      <c r="U25" s="233">
        <f t="shared" si="7"/>
        <v>0</v>
      </c>
      <c r="V25" s="233"/>
      <c r="W25" s="233">
        <f t="shared" si="8"/>
        <v>0</v>
      </c>
      <c r="X25" s="233"/>
      <c r="Y25" s="233">
        <f t="shared" si="9"/>
        <v>0</v>
      </c>
      <c r="Z25" s="233"/>
      <c r="AA25" s="233">
        <f t="shared" si="10"/>
        <v>0</v>
      </c>
      <c r="AB25" s="235">
        <f t="shared" si="11"/>
        <v>0</v>
      </c>
      <c r="AC25" s="227"/>
      <c r="AD25" s="233"/>
      <c r="AE25" s="235"/>
      <c r="AF25" s="227">
        <v>1</v>
      </c>
      <c r="AG25" s="233">
        <f t="shared" si="12"/>
        <v>12</v>
      </c>
      <c r="AH25" s="233"/>
      <c r="AI25" s="233">
        <f t="shared" si="13"/>
        <v>0</v>
      </c>
      <c r="AJ25" s="233">
        <v>1</v>
      </c>
      <c r="AK25" s="233">
        <f t="shared" si="14"/>
        <v>3</v>
      </c>
      <c r="AL25" s="233"/>
      <c r="AM25" s="233">
        <f t="shared" si="15"/>
        <v>0</v>
      </c>
      <c r="AN25" s="233"/>
      <c r="AO25" s="233">
        <f t="shared" si="16"/>
        <v>0</v>
      </c>
      <c r="AP25" s="233"/>
      <c r="AQ25" s="233">
        <f t="shared" si="17"/>
        <v>0</v>
      </c>
      <c r="AR25" s="233"/>
      <c r="AS25" s="233">
        <f t="shared" si="18"/>
        <v>0</v>
      </c>
      <c r="AT25" s="233"/>
      <c r="AU25" s="133">
        <f t="shared" si="19"/>
        <v>0</v>
      </c>
      <c r="AV25" s="233"/>
      <c r="AW25" s="133">
        <f t="shared" si="20"/>
        <v>0</v>
      </c>
      <c r="AX25" s="136">
        <f t="shared" si="21"/>
        <v>3</v>
      </c>
      <c r="AY25" s="236">
        <f t="shared" si="22"/>
        <v>15</v>
      </c>
      <c r="AZ25" s="237">
        <f t="shared" si="23"/>
        <v>129</v>
      </c>
    </row>
    <row r="26" spans="1:52" s="105" customFormat="1" ht="16.5">
      <c r="A26" s="227">
        <v>21</v>
      </c>
      <c r="B26" s="228" t="s">
        <v>56</v>
      </c>
      <c r="C26" s="229">
        <v>22712</v>
      </c>
      <c r="D26" s="230" t="s">
        <v>26</v>
      </c>
      <c r="E26" s="231" t="s">
        <v>28</v>
      </c>
      <c r="F26" s="248" t="s">
        <v>27</v>
      </c>
      <c r="G26" s="227">
        <v>11</v>
      </c>
      <c r="H26" s="233">
        <f t="shared" si="0"/>
        <v>66</v>
      </c>
      <c r="I26" s="233"/>
      <c r="J26" s="233">
        <f t="shared" si="1"/>
        <v>0</v>
      </c>
      <c r="K26" s="233">
        <v>15</v>
      </c>
      <c r="L26" s="233">
        <f t="shared" si="2"/>
        <v>34</v>
      </c>
      <c r="M26" s="234"/>
      <c r="N26" s="233">
        <f t="shared" si="3"/>
        <v>0</v>
      </c>
      <c r="O26" s="234">
        <v>5</v>
      </c>
      <c r="P26" s="234">
        <f t="shared" si="4"/>
        <v>10</v>
      </c>
      <c r="Q26" s="234">
        <v>2</v>
      </c>
      <c r="R26" s="234">
        <f t="shared" si="5"/>
        <v>6</v>
      </c>
      <c r="S26" s="235">
        <f t="shared" si="6"/>
        <v>116</v>
      </c>
      <c r="T26" s="227"/>
      <c r="U26" s="233">
        <f t="shared" si="7"/>
        <v>0</v>
      </c>
      <c r="V26" s="233"/>
      <c r="W26" s="233">
        <f t="shared" si="8"/>
        <v>0</v>
      </c>
      <c r="X26" s="233"/>
      <c r="Y26" s="233">
        <f t="shared" si="9"/>
        <v>0</v>
      </c>
      <c r="Z26" s="233"/>
      <c r="AA26" s="233">
        <f t="shared" si="10"/>
        <v>0</v>
      </c>
      <c r="AB26" s="235">
        <f t="shared" si="11"/>
        <v>0</v>
      </c>
      <c r="AC26" s="227"/>
      <c r="AD26" s="233"/>
      <c r="AE26" s="235"/>
      <c r="AF26" s="227">
        <v>1</v>
      </c>
      <c r="AG26" s="233">
        <f t="shared" si="12"/>
        <v>12</v>
      </c>
      <c r="AH26" s="233"/>
      <c r="AI26" s="233">
        <f t="shared" si="13"/>
        <v>0</v>
      </c>
      <c r="AJ26" s="233"/>
      <c r="AK26" s="233">
        <f t="shared" si="14"/>
        <v>0</v>
      </c>
      <c r="AL26" s="233"/>
      <c r="AM26" s="233">
        <f t="shared" si="15"/>
        <v>0</v>
      </c>
      <c r="AN26" s="233"/>
      <c r="AO26" s="233">
        <f t="shared" si="16"/>
        <v>0</v>
      </c>
      <c r="AP26" s="233"/>
      <c r="AQ26" s="233">
        <f t="shared" si="17"/>
        <v>0</v>
      </c>
      <c r="AR26" s="233"/>
      <c r="AS26" s="233">
        <f t="shared" si="18"/>
        <v>0</v>
      </c>
      <c r="AT26" s="233"/>
      <c r="AU26" s="133">
        <f t="shared" si="19"/>
        <v>0</v>
      </c>
      <c r="AV26" s="233"/>
      <c r="AW26" s="133">
        <f t="shared" si="20"/>
        <v>0</v>
      </c>
      <c r="AX26" s="136">
        <f t="shared" si="21"/>
        <v>0</v>
      </c>
      <c r="AY26" s="236">
        <f t="shared" si="22"/>
        <v>12</v>
      </c>
      <c r="AZ26" s="237">
        <f t="shared" si="23"/>
        <v>128</v>
      </c>
    </row>
    <row r="27" spans="1:52" s="105" customFormat="1" ht="16.5">
      <c r="A27" s="227">
        <v>22</v>
      </c>
      <c r="B27" s="228" t="s">
        <v>453</v>
      </c>
      <c r="C27" s="229">
        <v>21997</v>
      </c>
      <c r="D27" s="230" t="s">
        <v>26</v>
      </c>
      <c r="E27" s="231" t="s">
        <v>28</v>
      </c>
      <c r="F27" s="248" t="s">
        <v>27</v>
      </c>
      <c r="G27" s="227">
        <v>11</v>
      </c>
      <c r="H27" s="233">
        <f t="shared" si="0"/>
        <v>66</v>
      </c>
      <c r="I27" s="233"/>
      <c r="J27" s="233">
        <f t="shared" si="1"/>
        <v>0</v>
      </c>
      <c r="K27" s="233">
        <v>13</v>
      </c>
      <c r="L27" s="233">
        <f t="shared" si="2"/>
        <v>30</v>
      </c>
      <c r="M27" s="234"/>
      <c r="N27" s="233">
        <f t="shared" si="3"/>
        <v>0</v>
      </c>
      <c r="O27" s="234">
        <v>5</v>
      </c>
      <c r="P27" s="234">
        <f t="shared" si="4"/>
        <v>10</v>
      </c>
      <c r="Q27" s="234">
        <v>2</v>
      </c>
      <c r="R27" s="234">
        <f t="shared" si="5"/>
        <v>6</v>
      </c>
      <c r="S27" s="235">
        <f t="shared" si="6"/>
        <v>112</v>
      </c>
      <c r="T27" s="227"/>
      <c r="U27" s="233">
        <f t="shared" si="7"/>
        <v>0</v>
      </c>
      <c r="V27" s="233"/>
      <c r="W27" s="233">
        <f t="shared" si="8"/>
        <v>0</v>
      </c>
      <c r="X27" s="233"/>
      <c r="Y27" s="233">
        <f t="shared" si="9"/>
        <v>0</v>
      </c>
      <c r="Z27" s="233"/>
      <c r="AA27" s="233">
        <f t="shared" si="10"/>
        <v>0</v>
      </c>
      <c r="AB27" s="235">
        <f t="shared" si="11"/>
        <v>0</v>
      </c>
      <c r="AC27" s="227"/>
      <c r="AD27" s="233"/>
      <c r="AE27" s="235"/>
      <c r="AF27" s="227">
        <v>1</v>
      </c>
      <c r="AG27" s="233">
        <f t="shared" si="12"/>
        <v>12</v>
      </c>
      <c r="AH27" s="233"/>
      <c r="AI27" s="233">
        <f t="shared" si="13"/>
        <v>0</v>
      </c>
      <c r="AJ27" s="233">
        <v>1</v>
      </c>
      <c r="AK27" s="233">
        <f t="shared" si="14"/>
        <v>3</v>
      </c>
      <c r="AL27" s="233"/>
      <c r="AM27" s="233">
        <f t="shared" si="15"/>
        <v>0</v>
      </c>
      <c r="AN27" s="233"/>
      <c r="AO27" s="233">
        <f t="shared" si="16"/>
        <v>0</v>
      </c>
      <c r="AP27" s="233"/>
      <c r="AQ27" s="233">
        <f t="shared" si="17"/>
        <v>0</v>
      </c>
      <c r="AR27" s="233"/>
      <c r="AS27" s="233">
        <f t="shared" si="18"/>
        <v>0</v>
      </c>
      <c r="AT27" s="233"/>
      <c r="AU27" s="133">
        <f t="shared" si="19"/>
        <v>0</v>
      </c>
      <c r="AV27" s="233"/>
      <c r="AW27" s="133">
        <f t="shared" si="20"/>
        <v>0</v>
      </c>
      <c r="AX27" s="136">
        <f t="shared" si="21"/>
        <v>3</v>
      </c>
      <c r="AY27" s="236">
        <f t="shared" si="22"/>
        <v>15</v>
      </c>
      <c r="AZ27" s="237">
        <f t="shared" si="23"/>
        <v>127</v>
      </c>
    </row>
    <row r="28" spans="1:52" s="105" customFormat="1" ht="16.5">
      <c r="A28" s="227">
        <v>23</v>
      </c>
      <c r="B28" s="228" t="s">
        <v>41</v>
      </c>
      <c r="C28" s="229">
        <v>24177</v>
      </c>
      <c r="D28" s="230" t="s">
        <v>179</v>
      </c>
      <c r="E28" s="231" t="s">
        <v>28</v>
      </c>
      <c r="F28" s="248" t="s">
        <v>27</v>
      </c>
      <c r="G28" s="227">
        <v>11</v>
      </c>
      <c r="H28" s="233">
        <f t="shared" si="0"/>
        <v>66</v>
      </c>
      <c r="I28" s="233"/>
      <c r="J28" s="233">
        <f t="shared" si="1"/>
        <v>0</v>
      </c>
      <c r="K28" s="233">
        <v>11</v>
      </c>
      <c r="L28" s="233">
        <f t="shared" si="2"/>
        <v>26</v>
      </c>
      <c r="M28" s="234"/>
      <c r="N28" s="233">
        <f t="shared" si="3"/>
        <v>0</v>
      </c>
      <c r="O28" s="234">
        <v>5</v>
      </c>
      <c r="P28" s="234">
        <f t="shared" si="4"/>
        <v>10</v>
      </c>
      <c r="Q28" s="234">
        <v>2</v>
      </c>
      <c r="R28" s="234">
        <f t="shared" si="5"/>
        <v>6</v>
      </c>
      <c r="S28" s="235">
        <f t="shared" si="6"/>
        <v>108</v>
      </c>
      <c r="T28" s="227"/>
      <c r="U28" s="233">
        <f t="shared" si="7"/>
        <v>0</v>
      </c>
      <c r="V28" s="233"/>
      <c r="W28" s="233">
        <f t="shared" si="8"/>
        <v>0</v>
      </c>
      <c r="X28" s="233">
        <v>1</v>
      </c>
      <c r="Y28" s="233">
        <f t="shared" si="9"/>
        <v>3</v>
      </c>
      <c r="Z28" s="233"/>
      <c r="AA28" s="233">
        <f t="shared" si="10"/>
        <v>0</v>
      </c>
      <c r="AB28" s="235">
        <f t="shared" si="11"/>
        <v>3</v>
      </c>
      <c r="AC28" s="227"/>
      <c r="AD28" s="233"/>
      <c r="AE28" s="235"/>
      <c r="AF28" s="227">
        <v>1</v>
      </c>
      <c r="AG28" s="233">
        <f t="shared" si="12"/>
        <v>12</v>
      </c>
      <c r="AH28" s="233"/>
      <c r="AI28" s="233">
        <f t="shared" si="13"/>
        <v>0</v>
      </c>
      <c r="AJ28" s="233">
        <v>1</v>
      </c>
      <c r="AK28" s="233">
        <f t="shared" si="14"/>
        <v>3</v>
      </c>
      <c r="AL28" s="233"/>
      <c r="AM28" s="233">
        <f t="shared" si="15"/>
        <v>0</v>
      </c>
      <c r="AN28" s="233"/>
      <c r="AO28" s="233">
        <f t="shared" si="16"/>
        <v>0</v>
      </c>
      <c r="AP28" s="233"/>
      <c r="AQ28" s="233">
        <f t="shared" si="17"/>
        <v>0</v>
      </c>
      <c r="AR28" s="233">
        <v>1</v>
      </c>
      <c r="AS28" s="233">
        <f t="shared" si="18"/>
        <v>1</v>
      </c>
      <c r="AT28" s="233"/>
      <c r="AU28" s="133">
        <f t="shared" si="19"/>
        <v>0</v>
      </c>
      <c r="AV28" s="233"/>
      <c r="AW28" s="133">
        <f t="shared" si="20"/>
        <v>0</v>
      </c>
      <c r="AX28" s="136">
        <f t="shared" si="21"/>
        <v>4</v>
      </c>
      <c r="AY28" s="236">
        <f t="shared" si="22"/>
        <v>16</v>
      </c>
      <c r="AZ28" s="237">
        <f t="shared" si="23"/>
        <v>127</v>
      </c>
    </row>
    <row r="29" spans="1:52" s="105" customFormat="1" ht="16.5">
      <c r="A29" s="227">
        <v>24</v>
      </c>
      <c r="B29" s="228" t="s">
        <v>43</v>
      </c>
      <c r="C29" s="229">
        <v>25024</v>
      </c>
      <c r="D29" s="230" t="s">
        <v>26</v>
      </c>
      <c r="E29" s="231" t="s">
        <v>28</v>
      </c>
      <c r="F29" s="248" t="s">
        <v>27</v>
      </c>
      <c r="G29" s="227">
        <v>11</v>
      </c>
      <c r="H29" s="233">
        <f t="shared" si="0"/>
        <v>66</v>
      </c>
      <c r="I29" s="233"/>
      <c r="J29" s="233">
        <f t="shared" si="1"/>
        <v>0</v>
      </c>
      <c r="K29" s="233">
        <v>13</v>
      </c>
      <c r="L29" s="233">
        <f t="shared" si="2"/>
        <v>30</v>
      </c>
      <c r="M29" s="234"/>
      <c r="N29" s="233">
        <f t="shared" si="3"/>
        <v>0</v>
      </c>
      <c r="O29" s="234">
        <v>5</v>
      </c>
      <c r="P29" s="234">
        <f t="shared" si="4"/>
        <v>10</v>
      </c>
      <c r="Q29" s="234">
        <v>2</v>
      </c>
      <c r="R29" s="234">
        <f t="shared" si="5"/>
        <v>6</v>
      </c>
      <c r="S29" s="235">
        <f t="shared" si="6"/>
        <v>112</v>
      </c>
      <c r="T29" s="227"/>
      <c r="U29" s="233">
        <f t="shared" si="7"/>
        <v>0</v>
      </c>
      <c r="V29" s="233"/>
      <c r="W29" s="233">
        <f t="shared" si="8"/>
        <v>0</v>
      </c>
      <c r="X29" s="233"/>
      <c r="Y29" s="233">
        <f t="shared" si="9"/>
        <v>0</v>
      </c>
      <c r="Z29" s="233"/>
      <c r="AA29" s="233">
        <f t="shared" si="10"/>
        <v>0</v>
      </c>
      <c r="AB29" s="235">
        <f t="shared" si="11"/>
        <v>0</v>
      </c>
      <c r="AC29" s="227"/>
      <c r="AD29" s="233"/>
      <c r="AE29" s="235"/>
      <c r="AF29" s="227">
        <v>1</v>
      </c>
      <c r="AG29" s="233">
        <f t="shared" si="12"/>
        <v>12</v>
      </c>
      <c r="AH29" s="233"/>
      <c r="AI29" s="233">
        <f t="shared" si="13"/>
        <v>0</v>
      </c>
      <c r="AJ29" s="233">
        <v>1</v>
      </c>
      <c r="AK29" s="233">
        <f t="shared" si="14"/>
        <v>3</v>
      </c>
      <c r="AL29" s="233"/>
      <c r="AM29" s="233">
        <f t="shared" si="15"/>
        <v>0</v>
      </c>
      <c r="AN29" s="233"/>
      <c r="AO29" s="233">
        <f t="shared" si="16"/>
        <v>0</v>
      </c>
      <c r="AP29" s="233"/>
      <c r="AQ29" s="233">
        <f t="shared" si="17"/>
        <v>0</v>
      </c>
      <c r="AR29" s="233"/>
      <c r="AS29" s="233">
        <f t="shared" si="18"/>
        <v>0</v>
      </c>
      <c r="AT29" s="233"/>
      <c r="AU29" s="133">
        <f t="shared" si="19"/>
        <v>0</v>
      </c>
      <c r="AV29" s="233"/>
      <c r="AW29" s="133">
        <f t="shared" si="20"/>
        <v>0</v>
      </c>
      <c r="AX29" s="136">
        <f t="shared" si="21"/>
        <v>3</v>
      </c>
      <c r="AY29" s="236">
        <f t="shared" si="22"/>
        <v>15</v>
      </c>
      <c r="AZ29" s="237">
        <f t="shared" si="23"/>
        <v>127</v>
      </c>
    </row>
    <row r="30" spans="1:52" s="105" customFormat="1" ht="16.5">
      <c r="A30" s="227">
        <v>25</v>
      </c>
      <c r="B30" s="228" t="s">
        <v>460</v>
      </c>
      <c r="C30" s="229">
        <v>22612</v>
      </c>
      <c r="D30" s="230" t="s">
        <v>26</v>
      </c>
      <c r="E30" s="231" t="s">
        <v>28</v>
      </c>
      <c r="F30" s="248" t="s">
        <v>27</v>
      </c>
      <c r="G30" s="227">
        <v>11</v>
      </c>
      <c r="H30" s="233">
        <f t="shared" si="0"/>
        <v>66</v>
      </c>
      <c r="I30" s="233"/>
      <c r="J30" s="233">
        <f t="shared" si="1"/>
        <v>0</v>
      </c>
      <c r="K30" s="233">
        <v>14</v>
      </c>
      <c r="L30" s="233">
        <f t="shared" si="2"/>
        <v>32</v>
      </c>
      <c r="M30" s="234"/>
      <c r="N30" s="233">
        <f t="shared" si="3"/>
        <v>0</v>
      </c>
      <c r="O30" s="234">
        <v>5</v>
      </c>
      <c r="P30" s="234">
        <f t="shared" si="4"/>
        <v>10</v>
      </c>
      <c r="Q30" s="234">
        <v>2</v>
      </c>
      <c r="R30" s="234">
        <f t="shared" si="5"/>
        <v>6</v>
      </c>
      <c r="S30" s="235">
        <f t="shared" si="6"/>
        <v>114</v>
      </c>
      <c r="T30" s="227"/>
      <c r="U30" s="233">
        <f t="shared" si="7"/>
        <v>0</v>
      </c>
      <c r="V30" s="233"/>
      <c r="W30" s="233">
        <f t="shared" si="8"/>
        <v>0</v>
      </c>
      <c r="X30" s="233"/>
      <c r="Y30" s="233">
        <f t="shared" si="9"/>
        <v>0</v>
      </c>
      <c r="Z30" s="233"/>
      <c r="AA30" s="233">
        <f t="shared" si="10"/>
        <v>0</v>
      </c>
      <c r="AB30" s="235">
        <f t="shared" si="11"/>
        <v>0</v>
      </c>
      <c r="AC30" s="227"/>
      <c r="AD30" s="233"/>
      <c r="AE30" s="235"/>
      <c r="AF30" s="227">
        <v>1</v>
      </c>
      <c r="AG30" s="233">
        <f t="shared" si="12"/>
        <v>12</v>
      </c>
      <c r="AH30" s="233"/>
      <c r="AI30" s="233">
        <f t="shared" si="13"/>
        <v>0</v>
      </c>
      <c r="AJ30" s="233"/>
      <c r="AK30" s="233">
        <f t="shared" si="14"/>
        <v>0</v>
      </c>
      <c r="AL30" s="233"/>
      <c r="AM30" s="233">
        <f t="shared" si="15"/>
        <v>0</v>
      </c>
      <c r="AN30" s="233"/>
      <c r="AO30" s="233">
        <f t="shared" si="16"/>
        <v>0</v>
      </c>
      <c r="AP30" s="233"/>
      <c r="AQ30" s="233">
        <f t="shared" si="17"/>
        <v>0</v>
      </c>
      <c r="AR30" s="233"/>
      <c r="AS30" s="233">
        <f t="shared" si="18"/>
        <v>0</v>
      </c>
      <c r="AT30" s="233"/>
      <c r="AU30" s="133">
        <f t="shared" si="19"/>
        <v>0</v>
      </c>
      <c r="AV30" s="233"/>
      <c r="AW30" s="133">
        <f t="shared" si="20"/>
        <v>0</v>
      </c>
      <c r="AX30" s="136">
        <f t="shared" si="21"/>
        <v>0</v>
      </c>
      <c r="AY30" s="236">
        <f t="shared" si="22"/>
        <v>12</v>
      </c>
      <c r="AZ30" s="237">
        <f t="shared" si="23"/>
        <v>126</v>
      </c>
    </row>
    <row r="31" spans="1:52" s="105" customFormat="1" ht="16.5">
      <c r="A31" s="227">
        <v>26</v>
      </c>
      <c r="B31" s="228" t="s">
        <v>54</v>
      </c>
      <c r="C31" s="229">
        <v>22066</v>
      </c>
      <c r="D31" s="230" t="s">
        <v>26</v>
      </c>
      <c r="E31" s="231" t="s">
        <v>28</v>
      </c>
      <c r="F31" s="248" t="s">
        <v>27</v>
      </c>
      <c r="G31" s="227">
        <v>11</v>
      </c>
      <c r="H31" s="233">
        <f t="shared" si="0"/>
        <v>66</v>
      </c>
      <c r="I31" s="233"/>
      <c r="J31" s="233">
        <f t="shared" si="1"/>
        <v>0</v>
      </c>
      <c r="K31" s="233">
        <v>12</v>
      </c>
      <c r="L31" s="233">
        <f t="shared" si="2"/>
        <v>28</v>
      </c>
      <c r="M31" s="234"/>
      <c r="N31" s="233">
        <f t="shared" si="3"/>
        <v>0</v>
      </c>
      <c r="O31" s="234">
        <v>5</v>
      </c>
      <c r="P31" s="234">
        <f t="shared" si="4"/>
        <v>10</v>
      </c>
      <c r="Q31" s="234">
        <v>2</v>
      </c>
      <c r="R31" s="234">
        <f t="shared" si="5"/>
        <v>6</v>
      </c>
      <c r="S31" s="235">
        <f t="shared" si="6"/>
        <v>110</v>
      </c>
      <c r="T31" s="227"/>
      <c r="U31" s="233">
        <f t="shared" si="7"/>
        <v>0</v>
      </c>
      <c r="V31" s="233"/>
      <c r="W31" s="233">
        <f t="shared" si="8"/>
        <v>0</v>
      </c>
      <c r="X31" s="233"/>
      <c r="Y31" s="233">
        <f t="shared" si="9"/>
        <v>0</v>
      </c>
      <c r="Z31" s="233"/>
      <c r="AA31" s="233">
        <f t="shared" si="10"/>
        <v>0</v>
      </c>
      <c r="AB31" s="235">
        <f t="shared" si="11"/>
        <v>0</v>
      </c>
      <c r="AC31" s="227"/>
      <c r="AD31" s="233"/>
      <c r="AE31" s="235"/>
      <c r="AF31" s="227">
        <v>1</v>
      </c>
      <c r="AG31" s="233">
        <f t="shared" si="12"/>
        <v>12</v>
      </c>
      <c r="AH31" s="233"/>
      <c r="AI31" s="233">
        <f t="shared" si="13"/>
        <v>0</v>
      </c>
      <c r="AJ31" s="233">
        <v>1</v>
      </c>
      <c r="AK31" s="233">
        <f t="shared" si="14"/>
        <v>3</v>
      </c>
      <c r="AL31" s="233"/>
      <c r="AM31" s="233">
        <f t="shared" si="15"/>
        <v>0</v>
      </c>
      <c r="AN31" s="233"/>
      <c r="AO31" s="233">
        <f t="shared" si="16"/>
        <v>0</v>
      </c>
      <c r="AP31" s="233"/>
      <c r="AQ31" s="233">
        <f t="shared" si="17"/>
        <v>0</v>
      </c>
      <c r="AR31" s="233"/>
      <c r="AS31" s="233">
        <f t="shared" si="18"/>
        <v>0</v>
      </c>
      <c r="AT31" s="233"/>
      <c r="AU31" s="133">
        <f t="shared" si="19"/>
        <v>0</v>
      </c>
      <c r="AV31" s="233"/>
      <c r="AW31" s="133">
        <f t="shared" si="20"/>
        <v>0</v>
      </c>
      <c r="AX31" s="136">
        <f t="shared" si="21"/>
        <v>3</v>
      </c>
      <c r="AY31" s="236">
        <f t="shared" si="22"/>
        <v>15</v>
      </c>
      <c r="AZ31" s="237">
        <f t="shared" si="23"/>
        <v>125</v>
      </c>
    </row>
    <row r="32" spans="1:52" s="105" customFormat="1" ht="16.5">
      <c r="A32" s="227">
        <v>27</v>
      </c>
      <c r="B32" s="228" t="s">
        <v>35</v>
      </c>
      <c r="C32" s="229">
        <v>23711</v>
      </c>
      <c r="D32" s="230" t="s">
        <v>26</v>
      </c>
      <c r="E32" s="231" t="s">
        <v>28</v>
      </c>
      <c r="F32" s="248" t="s">
        <v>27</v>
      </c>
      <c r="G32" s="227">
        <v>11</v>
      </c>
      <c r="H32" s="233">
        <f t="shared" si="0"/>
        <v>66</v>
      </c>
      <c r="I32" s="233"/>
      <c r="J32" s="233">
        <f t="shared" si="1"/>
        <v>0</v>
      </c>
      <c r="K32" s="233">
        <v>12</v>
      </c>
      <c r="L32" s="233">
        <f t="shared" si="2"/>
        <v>28</v>
      </c>
      <c r="M32" s="234"/>
      <c r="N32" s="233">
        <f t="shared" si="3"/>
        <v>0</v>
      </c>
      <c r="O32" s="234">
        <v>5</v>
      </c>
      <c r="P32" s="234">
        <f t="shared" si="4"/>
        <v>10</v>
      </c>
      <c r="Q32" s="234">
        <v>2</v>
      </c>
      <c r="R32" s="234">
        <f t="shared" si="5"/>
        <v>6</v>
      </c>
      <c r="S32" s="235">
        <f t="shared" si="6"/>
        <v>110</v>
      </c>
      <c r="T32" s="227"/>
      <c r="U32" s="233">
        <f t="shared" si="7"/>
        <v>0</v>
      </c>
      <c r="V32" s="233"/>
      <c r="W32" s="233">
        <f t="shared" si="8"/>
        <v>0</v>
      </c>
      <c r="X32" s="233"/>
      <c r="Y32" s="233">
        <f t="shared" si="9"/>
        <v>0</v>
      </c>
      <c r="Z32" s="233"/>
      <c r="AA32" s="233">
        <f t="shared" si="10"/>
        <v>0</v>
      </c>
      <c r="AB32" s="235">
        <f t="shared" si="11"/>
        <v>0</v>
      </c>
      <c r="AC32" s="227"/>
      <c r="AD32" s="233"/>
      <c r="AE32" s="235"/>
      <c r="AF32" s="227">
        <v>1</v>
      </c>
      <c r="AG32" s="233">
        <f t="shared" si="12"/>
        <v>12</v>
      </c>
      <c r="AH32" s="233"/>
      <c r="AI32" s="233">
        <f t="shared" si="13"/>
        <v>0</v>
      </c>
      <c r="AJ32" s="233">
        <v>1</v>
      </c>
      <c r="AK32" s="233">
        <f t="shared" si="14"/>
        <v>3</v>
      </c>
      <c r="AL32" s="233"/>
      <c r="AM32" s="233">
        <f t="shared" si="15"/>
        <v>0</v>
      </c>
      <c r="AN32" s="233"/>
      <c r="AO32" s="233">
        <f t="shared" si="16"/>
        <v>0</v>
      </c>
      <c r="AP32" s="233"/>
      <c r="AQ32" s="233">
        <f t="shared" si="17"/>
        <v>0</v>
      </c>
      <c r="AR32" s="233"/>
      <c r="AS32" s="233">
        <f t="shared" si="18"/>
        <v>0</v>
      </c>
      <c r="AT32" s="233"/>
      <c r="AU32" s="133">
        <f t="shared" si="19"/>
        <v>0</v>
      </c>
      <c r="AV32" s="233"/>
      <c r="AW32" s="133">
        <f t="shared" si="20"/>
        <v>0</v>
      </c>
      <c r="AX32" s="136">
        <f t="shared" si="21"/>
        <v>3</v>
      </c>
      <c r="AY32" s="236">
        <f t="shared" si="22"/>
        <v>15</v>
      </c>
      <c r="AZ32" s="237">
        <f t="shared" si="23"/>
        <v>125</v>
      </c>
    </row>
    <row r="33" spans="1:53" s="105" customFormat="1" ht="16.5">
      <c r="A33" s="227">
        <v>28</v>
      </c>
      <c r="B33" s="228" t="s">
        <v>39</v>
      </c>
      <c r="C33" s="229">
        <v>21186</v>
      </c>
      <c r="D33" s="230" t="s">
        <v>26</v>
      </c>
      <c r="E33" s="231" t="s">
        <v>28</v>
      </c>
      <c r="F33" s="248" t="s">
        <v>27</v>
      </c>
      <c r="G33" s="227">
        <v>11</v>
      </c>
      <c r="H33" s="233">
        <f t="shared" si="0"/>
        <v>66</v>
      </c>
      <c r="I33" s="233"/>
      <c r="J33" s="233">
        <f t="shared" si="1"/>
        <v>0</v>
      </c>
      <c r="K33" s="233">
        <v>10</v>
      </c>
      <c r="L33" s="233">
        <f t="shared" si="2"/>
        <v>24</v>
      </c>
      <c r="M33" s="234"/>
      <c r="N33" s="233">
        <f t="shared" si="3"/>
        <v>0</v>
      </c>
      <c r="O33" s="234">
        <v>5</v>
      </c>
      <c r="P33" s="234">
        <f t="shared" si="4"/>
        <v>10</v>
      </c>
      <c r="Q33" s="234">
        <v>2</v>
      </c>
      <c r="R33" s="234">
        <f t="shared" si="5"/>
        <v>6</v>
      </c>
      <c r="S33" s="235">
        <f t="shared" si="6"/>
        <v>106</v>
      </c>
      <c r="T33" s="227"/>
      <c r="U33" s="233">
        <f t="shared" si="7"/>
        <v>0</v>
      </c>
      <c r="V33" s="233"/>
      <c r="W33" s="233">
        <f t="shared" si="8"/>
        <v>0</v>
      </c>
      <c r="X33" s="233"/>
      <c r="Y33" s="233">
        <f t="shared" si="9"/>
        <v>0</v>
      </c>
      <c r="Z33" s="233"/>
      <c r="AA33" s="233">
        <f t="shared" si="10"/>
        <v>0</v>
      </c>
      <c r="AB33" s="235">
        <f t="shared" si="11"/>
        <v>0</v>
      </c>
      <c r="AC33" s="227"/>
      <c r="AD33" s="233"/>
      <c r="AE33" s="235"/>
      <c r="AF33" s="227">
        <v>1</v>
      </c>
      <c r="AG33" s="233">
        <f t="shared" si="12"/>
        <v>12</v>
      </c>
      <c r="AH33" s="233"/>
      <c r="AI33" s="233">
        <f t="shared" si="13"/>
        <v>0</v>
      </c>
      <c r="AJ33" s="233">
        <v>2</v>
      </c>
      <c r="AK33" s="233">
        <f t="shared" si="14"/>
        <v>6</v>
      </c>
      <c r="AL33" s="233"/>
      <c r="AM33" s="233">
        <f t="shared" si="15"/>
        <v>0</v>
      </c>
      <c r="AN33" s="233"/>
      <c r="AO33" s="233">
        <f t="shared" si="16"/>
        <v>0</v>
      </c>
      <c r="AP33" s="233"/>
      <c r="AQ33" s="233">
        <f t="shared" si="17"/>
        <v>0</v>
      </c>
      <c r="AR33" s="233"/>
      <c r="AS33" s="233">
        <f t="shared" si="18"/>
        <v>0</v>
      </c>
      <c r="AT33" s="233"/>
      <c r="AU33" s="133">
        <f t="shared" si="19"/>
        <v>0</v>
      </c>
      <c r="AV33" s="233"/>
      <c r="AW33" s="133">
        <f t="shared" si="20"/>
        <v>0</v>
      </c>
      <c r="AX33" s="136">
        <f t="shared" si="21"/>
        <v>6</v>
      </c>
      <c r="AY33" s="236">
        <f t="shared" si="22"/>
        <v>18</v>
      </c>
      <c r="AZ33" s="237">
        <f t="shared" si="23"/>
        <v>124</v>
      </c>
      <c r="BA33" s="148"/>
    </row>
    <row r="34" spans="1:52" s="105" customFormat="1" ht="16.5">
      <c r="A34" s="227">
        <v>29</v>
      </c>
      <c r="B34" s="228" t="s">
        <v>30</v>
      </c>
      <c r="C34" s="229">
        <v>23027</v>
      </c>
      <c r="D34" s="230" t="s">
        <v>26</v>
      </c>
      <c r="E34" s="231" t="s">
        <v>28</v>
      </c>
      <c r="F34" s="248" t="s">
        <v>27</v>
      </c>
      <c r="G34" s="227">
        <v>10</v>
      </c>
      <c r="H34" s="233">
        <f t="shared" si="0"/>
        <v>60</v>
      </c>
      <c r="I34" s="233"/>
      <c r="J34" s="233">
        <f t="shared" si="1"/>
        <v>0</v>
      </c>
      <c r="K34" s="233">
        <v>16</v>
      </c>
      <c r="L34" s="233">
        <f t="shared" si="2"/>
        <v>36</v>
      </c>
      <c r="M34" s="234"/>
      <c r="N34" s="233">
        <f t="shared" si="3"/>
        <v>0</v>
      </c>
      <c r="O34" s="234">
        <v>5</v>
      </c>
      <c r="P34" s="234">
        <f t="shared" si="4"/>
        <v>10</v>
      </c>
      <c r="Q34" s="234">
        <v>1</v>
      </c>
      <c r="R34" s="234">
        <f t="shared" si="5"/>
        <v>3</v>
      </c>
      <c r="S34" s="235">
        <f t="shared" si="6"/>
        <v>109</v>
      </c>
      <c r="T34" s="227"/>
      <c r="U34" s="233">
        <f t="shared" si="7"/>
        <v>0</v>
      </c>
      <c r="V34" s="233"/>
      <c r="W34" s="233">
        <f t="shared" si="8"/>
        <v>0</v>
      </c>
      <c r="X34" s="233"/>
      <c r="Y34" s="233">
        <f t="shared" si="9"/>
        <v>0</v>
      </c>
      <c r="Z34" s="233"/>
      <c r="AA34" s="233">
        <f t="shared" si="10"/>
        <v>0</v>
      </c>
      <c r="AB34" s="235">
        <f t="shared" si="11"/>
        <v>0</v>
      </c>
      <c r="AC34" s="227"/>
      <c r="AD34" s="233"/>
      <c r="AE34" s="235"/>
      <c r="AF34" s="227">
        <v>1</v>
      </c>
      <c r="AG34" s="233">
        <f t="shared" si="12"/>
        <v>12</v>
      </c>
      <c r="AH34" s="233"/>
      <c r="AI34" s="233">
        <f t="shared" si="13"/>
        <v>0</v>
      </c>
      <c r="AJ34" s="233">
        <v>1</v>
      </c>
      <c r="AK34" s="233">
        <f t="shared" si="14"/>
        <v>3</v>
      </c>
      <c r="AL34" s="233"/>
      <c r="AM34" s="233">
        <f t="shared" si="15"/>
        <v>0</v>
      </c>
      <c r="AN34" s="233"/>
      <c r="AO34" s="233">
        <f t="shared" si="16"/>
        <v>0</v>
      </c>
      <c r="AP34" s="233"/>
      <c r="AQ34" s="233">
        <f t="shared" si="17"/>
        <v>0</v>
      </c>
      <c r="AR34" s="233"/>
      <c r="AS34" s="233">
        <f t="shared" si="18"/>
        <v>0</v>
      </c>
      <c r="AT34" s="233"/>
      <c r="AU34" s="133">
        <f t="shared" si="19"/>
        <v>0</v>
      </c>
      <c r="AV34" s="233"/>
      <c r="AW34" s="133">
        <f t="shared" si="20"/>
        <v>0</v>
      </c>
      <c r="AX34" s="136">
        <f t="shared" si="21"/>
        <v>3</v>
      </c>
      <c r="AY34" s="236">
        <f t="shared" si="22"/>
        <v>15</v>
      </c>
      <c r="AZ34" s="237">
        <f t="shared" si="23"/>
        <v>124</v>
      </c>
    </row>
    <row r="35" spans="1:52" s="105" customFormat="1" ht="16.5">
      <c r="A35" s="227">
        <v>30</v>
      </c>
      <c r="B35" s="228" t="s">
        <v>52</v>
      </c>
      <c r="C35" s="229">
        <v>22981</v>
      </c>
      <c r="D35" s="230" t="s">
        <v>26</v>
      </c>
      <c r="E35" s="231" t="s">
        <v>28</v>
      </c>
      <c r="F35" s="248" t="s">
        <v>27</v>
      </c>
      <c r="G35" s="227">
        <v>9</v>
      </c>
      <c r="H35" s="233">
        <f t="shared" si="0"/>
        <v>54</v>
      </c>
      <c r="I35" s="233"/>
      <c r="J35" s="233">
        <f t="shared" si="1"/>
        <v>0</v>
      </c>
      <c r="K35" s="233">
        <v>18</v>
      </c>
      <c r="L35" s="233">
        <f t="shared" si="2"/>
        <v>40</v>
      </c>
      <c r="M35" s="234"/>
      <c r="N35" s="233">
        <f t="shared" si="3"/>
        <v>0</v>
      </c>
      <c r="O35" s="234">
        <v>5</v>
      </c>
      <c r="P35" s="234">
        <f t="shared" si="4"/>
        <v>10</v>
      </c>
      <c r="Q35" s="234">
        <v>2</v>
      </c>
      <c r="R35" s="234">
        <f t="shared" si="5"/>
        <v>6</v>
      </c>
      <c r="S35" s="235">
        <f t="shared" si="6"/>
        <v>110</v>
      </c>
      <c r="T35" s="227"/>
      <c r="U35" s="233">
        <f t="shared" si="7"/>
        <v>0</v>
      </c>
      <c r="V35" s="233"/>
      <c r="W35" s="233">
        <f t="shared" si="8"/>
        <v>0</v>
      </c>
      <c r="X35" s="233"/>
      <c r="Y35" s="233">
        <f t="shared" si="9"/>
        <v>0</v>
      </c>
      <c r="Z35" s="233"/>
      <c r="AA35" s="233">
        <f t="shared" si="10"/>
        <v>0</v>
      </c>
      <c r="AB35" s="235">
        <f t="shared" si="11"/>
        <v>0</v>
      </c>
      <c r="AC35" s="227"/>
      <c r="AD35" s="233"/>
      <c r="AE35" s="235"/>
      <c r="AF35" s="227">
        <v>1</v>
      </c>
      <c r="AG35" s="233">
        <f t="shared" si="12"/>
        <v>12</v>
      </c>
      <c r="AH35" s="233"/>
      <c r="AI35" s="233">
        <f t="shared" si="13"/>
        <v>0</v>
      </c>
      <c r="AJ35" s="233"/>
      <c r="AK35" s="233">
        <f t="shared" si="14"/>
        <v>0</v>
      </c>
      <c r="AL35" s="233"/>
      <c r="AM35" s="233">
        <f t="shared" si="15"/>
        <v>0</v>
      </c>
      <c r="AN35" s="233"/>
      <c r="AO35" s="233">
        <f t="shared" si="16"/>
        <v>0</v>
      </c>
      <c r="AP35" s="233"/>
      <c r="AQ35" s="233">
        <f t="shared" si="17"/>
        <v>0</v>
      </c>
      <c r="AR35" s="233"/>
      <c r="AS35" s="233">
        <f t="shared" si="18"/>
        <v>0</v>
      </c>
      <c r="AT35" s="233"/>
      <c r="AU35" s="133">
        <f t="shared" si="19"/>
        <v>0</v>
      </c>
      <c r="AV35" s="233"/>
      <c r="AW35" s="133">
        <f t="shared" si="20"/>
        <v>0</v>
      </c>
      <c r="AX35" s="136">
        <f t="shared" si="21"/>
        <v>0</v>
      </c>
      <c r="AY35" s="236">
        <f t="shared" si="22"/>
        <v>12</v>
      </c>
      <c r="AZ35" s="237">
        <f t="shared" si="23"/>
        <v>122</v>
      </c>
    </row>
    <row r="36" spans="1:52" s="105" customFormat="1" ht="16.5">
      <c r="A36" s="227">
        <v>31</v>
      </c>
      <c r="B36" s="228" t="s">
        <v>46</v>
      </c>
      <c r="C36" s="229">
        <v>24218</v>
      </c>
      <c r="D36" s="230" t="s">
        <v>26</v>
      </c>
      <c r="E36" s="231" t="s">
        <v>28</v>
      </c>
      <c r="F36" s="248" t="s">
        <v>27</v>
      </c>
      <c r="G36" s="227">
        <v>9</v>
      </c>
      <c r="H36" s="233">
        <f t="shared" si="0"/>
        <v>54</v>
      </c>
      <c r="I36" s="233"/>
      <c r="J36" s="233">
        <f t="shared" si="1"/>
        <v>0</v>
      </c>
      <c r="K36" s="233">
        <v>16</v>
      </c>
      <c r="L36" s="233">
        <f t="shared" si="2"/>
        <v>36</v>
      </c>
      <c r="M36" s="234"/>
      <c r="N36" s="233">
        <f t="shared" si="3"/>
        <v>0</v>
      </c>
      <c r="O36" s="234">
        <v>5</v>
      </c>
      <c r="P36" s="234">
        <f t="shared" si="4"/>
        <v>10</v>
      </c>
      <c r="Q36" s="234">
        <v>2</v>
      </c>
      <c r="R36" s="234">
        <f t="shared" si="5"/>
        <v>6</v>
      </c>
      <c r="S36" s="235">
        <f t="shared" si="6"/>
        <v>106</v>
      </c>
      <c r="T36" s="227"/>
      <c r="U36" s="233">
        <f t="shared" si="7"/>
        <v>0</v>
      </c>
      <c r="V36" s="233"/>
      <c r="W36" s="233">
        <f t="shared" si="8"/>
        <v>0</v>
      </c>
      <c r="X36" s="233"/>
      <c r="Y36" s="233">
        <f t="shared" si="9"/>
        <v>0</v>
      </c>
      <c r="Z36" s="233"/>
      <c r="AA36" s="233">
        <f t="shared" si="10"/>
        <v>0</v>
      </c>
      <c r="AB36" s="235">
        <f t="shared" si="11"/>
        <v>0</v>
      </c>
      <c r="AC36" s="227"/>
      <c r="AD36" s="233"/>
      <c r="AE36" s="235"/>
      <c r="AF36" s="227">
        <v>1</v>
      </c>
      <c r="AG36" s="233">
        <f t="shared" si="12"/>
        <v>12</v>
      </c>
      <c r="AH36" s="233"/>
      <c r="AI36" s="233">
        <f t="shared" si="13"/>
        <v>0</v>
      </c>
      <c r="AJ36" s="233">
        <v>1</v>
      </c>
      <c r="AK36" s="233">
        <f t="shared" si="14"/>
        <v>3</v>
      </c>
      <c r="AL36" s="233"/>
      <c r="AM36" s="233">
        <f t="shared" si="15"/>
        <v>0</v>
      </c>
      <c r="AN36" s="233"/>
      <c r="AO36" s="233">
        <f t="shared" si="16"/>
        <v>0</v>
      </c>
      <c r="AP36" s="233"/>
      <c r="AQ36" s="233">
        <f t="shared" si="17"/>
        <v>0</v>
      </c>
      <c r="AR36" s="233"/>
      <c r="AS36" s="233">
        <f t="shared" si="18"/>
        <v>0</v>
      </c>
      <c r="AT36" s="233"/>
      <c r="AU36" s="133">
        <f t="shared" si="19"/>
        <v>0</v>
      </c>
      <c r="AV36" s="233"/>
      <c r="AW36" s="133">
        <f t="shared" si="20"/>
        <v>0</v>
      </c>
      <c r="AX36" s="136">
        <f t="shared" si="21"/>
        <v>3</v>
      </c>
      <c r="AY36" s="236">
        <f t="shared" si="22"/>
        <v>15</v>
      </c>
      <c r="AZ36" s="237">
        <f t="shared" si="23"/>
        <v>121</v>
      </c>
    </row>
    <row r="37" spans="1:52" s="105" customFormat="1" ht="16.5">
      <c r="A37" s="227">
        <v>32</v>
      </c>
      <c r="B37" s="228" t="s">
        <v>36</v>
      </c>
      <c r="C37" s="229">
        <v>24599</v>
      </c>
      <c r="D37" s="230" t="s">
        <v>26</v>
      </c>
      <c r="E37" s="231" t="s">
        <v>28</v>
      </c>
      <c r="F37" s="248" t="s">
        <v>27</v>
      </c>
      <c r="G37" s="227">
        <v>9</v>
      </c>
      <c r="H37" s="233">
        <f t="shared" si="0"/>
        <v>54</v>
      </c>
      <c r="I37" s="233"/>
      <c r="J37" s="233">
        <f t="shared" si="1"/>
        <v>0</v>
      </c>
      <c r="K37" s="233">
        <v>15</v>
      </c>
      <c r="L37" s="233">
        <f t="shared" si="2"/>
        <v>34</v>
      </c>
      <c r="M37" s="234"/>
      <c r="N37" s="233">
        <f t="shared" si="3"/>
        <v>0</v>
      </c>
      <c r="O37" s="234">
        <v>5</v>
      </c>
      <c r="P37" s="234">
        <f t="shared" si="4"/>
        <v>10</v>
      </c>
      <c r="Q37" s="234">
        <v>2</v>
      </c>
      <c r="R37" s="234">
        <f t="shared" si="5"/>
        <v>6</v>
      </c>
      <c r="S37" s="235">
        <f t="shared" si="6"/>
        <v>104</v>
      </c>
      <c r="T37" s="227"/>
      <c r="U37" s="233">
        <f t="shared" si="7"/>
        <v>0</v>
      </c>
      <c r="V37" s="233"/>
      <c r="W37" s="233">
        <f t="shared" si="8"/>
        <v>0</v>
      </c>
      <c r="X37" s="233"/>
      <c r="Y37" s="233">
        <f t="shared" si="9"/>
        <v>0</v>
      </c>
      <c r="Z37" s="233"/>
      <c r="AA37" s="233">
        <f t="shared" si="10"/>
        <v>0</v>
      </c>
      <c r="AB37" s="235">
        <f t="shared" si="11"/>
        <v>0</v>
      </c>
      <c r="AC37" s="227"/>
      <c r="AD37" s="233"/>
      <c r="AE37" s="235"/>
      <c r="AF37" s="227">
        <v>1</v>
      </c>
      <c r="AG37" s="233">
        <f t="shared" si="12"/>
        <v>12</v>
      </c>
      <c r="AH37" s="233"/>
      <c r="AI37" s="233">
        <f t="shared" si="13"/>
        <v>0</v>
      </c>
      <c r="AJ37" s="233">
        <v>1</v>
      </c>
      <c r="AK37" s="233">
        <f t="shared" si="14"/>
        <v>3</v>
      </c>
      <c r="AL37" s="233"/>
      <c r="AM37" s="233">
        <f t="shared" si="15"/>
        <v>0</v>
      </c>
      <c r="AN37" s="233"/>
      <c r="AO37" s="233">
        <f t="shared" si="16"/>
        <v>0</v>
      </c>
      <c r="AP37" s="233"/>
      <c r="AQ37" s="233">
        <f t="shared" si="17"/>
        <v>0</v>
      </c>
      <c r="AR37" s="233">
        <v>1</v>
      </c>
      <c r="AS37" s="233">
        <f t="shared" si="18"/>
        <v>1</v>
      </c>
      <c r="AT37" s="233"/>
      <c r="AU37" s="133">
        <f t="shared" si="19"/>
        <v>0</v>
      </c>
      <c r="AV37" s="233"/>
      <c r="AW37" s="133">
        <f t="shared" si="20"/>
        <v>0</v>
      </c>
      <c r="AX37" s="136">
        <f t="shared" si="21"/>
        <v>4</v>
      </c>
      <c r="AY37" s="236">
        <f t="shared" si="22"/>
        <v>16</v>
      </c>
      <c r="AZ37" s="237">
        <f t="shared" si="23"/>
        <v>120</v>
      </c>
    </row>
    <row r="38" spans="1:52" s="105" customFormat="1" ht="16.5">
      <c r="A38" s="227">
        <v>33</v>
      </c>
      <c r="B38" s="228" t="s">
        <v>31</v>
      </c>
      <c r="C38" s="229">
        <v>24383</v>
      </c>
      <c r="D38" s="230" t="s">
        <v>26</v>
      </c>
      <c r="E38" s="231" t="s">
        <v>28</v>
      </c>
      <c r="F38" s="248" t="s">
        <v>27</v>
      </c>
      <c r="G38" s="227">
        <v>9</v>
      </c>
      <c r="H38" s="233">
        <f t="shared" si="0"/>
        <v>54</v>
      </c>
      <c r="I38" s="233"/>
      <c r="J38" s="233">
        <f t="shared" si="1"/>
        <v>0</v>
      </c>
      <c r="K38" s="233">
        <v>13</v>
      </c>
      <c r="L38" s="233">
        <f t="shared" si="2"/>
        <v>30</v>
      </c>
      <c r="M38" s="234"/>
      <c r="N38" s="233">
        <f t="shared" si="3"/>
        <v>0</v>
      </c>
      <c r="O38" s="234">
        <v>5</v>
      </c>
      <c r="P38" s="234">
        <f t="shared" si="4"/>
        <v>10</v>
      </c>
      <c r="Q38" s="234">
        <v>2</v>
      </c>
      <c r="R38" s="234">
        <f t="shared" si="5"/>
        <v>6</v>
      </c>
      <c r="S38" s="235">
        <f t="shared" si="6"/>
        <v>100</v>
      </c>
      <c r="T38" s="227"/>
      <c r="U38" s="233">
        <f t="shared" si="7"/>
        <v>0</v>
      </c>
      <c r="V38" s="233"/>
      <c r="W38" s="233">
        <f t="shared" si="8"/>
        <v>0</v>
      </c>
      <c r="X38" s="233">
        <v>1</v>
      </c>
      <c r="Y38" s="233">
        <f t="shared" si="9"/>
        <v>3</v>
      </c>
      <c r="Z38" s="233"/>
      <c r="AA38" s="233">
        <f t="shared" si="10"/>
        <v>0</v>
      </c>
      <c r="AB38" s="235">
        <f t="shared" si="11"/>
        <v>3</v>
      </c>
      <c r="AC38" s="227"/>
      <c r="AD38" s="233"/>
      <c r="AE38" s="235"/>
      <c r="AF38" s="227">
        <v>1</v>
      </c>
      <c r="AG38" s="233">
        <f t="shared" si="12"/>
        <v>12</v>
      </c>
      <c r="AH38" s="233"/>
      <c r="AI38" s="233">
        <f t="shared" si="13"/>
        <v>0</v>
      </c>
      <c r="AJ38" s="233">
        <v>1</v>
      </c>
      <c r="AK38" s="233">
        <f t="shared" si="14"/>
        <v>3</v>
      </c>
      <c r="AL38" s="233"/>
      <c r="AM38" s="233">
        <f t="shared" si="15"/>
        <v>0</v>
      </c>
      <c r="AN38" s="233"/>
      <c r="AO38" s="233">
        <f t="shared" si="16"/>
        <v>0</v>
      </c>
      <c r="AP38" s="233"/>
      <c r="AQ38" s="233">
        <f t="shared" si="17"/>
        <v>0</v>
      </c>
      <c r="AR38" s="233"/>
      <c r="AS38" s="233">
        <f t="shared" si="18"/>
        <v>0</v>
      </c>
      <c r="AT38" s="233"/>
      <c r="AU38" s="133">
        <f t="shared" si="19"/>
        <v>0</v>
      </c>
      <c r="AV38" s="233"/>
      <c r="AW38" s="133">
        <f t="shared" si="20"/>
        <v>0</v>
      </c>
      <c r="AX38" s="136">
        <f t="shared" si="21"/>
        <v>3</v>
      </c>
      <c r="AY38" s="236">
        <f t="shared" si="22"/>
        <v>15</v>
      </c>
      <c r="AZ38" s="237">
        <f t="shared" si="23"/>
        <v>118</v>
      </c>
    </row>
    <row r="39" spans="1:52" s="105" customFormat="1" ht="16.5">
      <c r="A39" s="227">
        <v>34</v>
      </c>
      <c r="B39" s="228" t="s">
        <v>366</v>
      </c>
      <c r="C39" s="229">
        <v>23683</v>
      </c>
      <c r="D39" s="230" t="s">
        <v>26</v>
      </c>
      <c r="E39" s="231" t="s">
        <v>28</v>
      </c>
      <c r="F39" s="248" t="s">
        <v>27</v>
      </c>
      <c r="G39" s="227">
        <v>9</v>
      </c>
      <c r="H39" s="233">
        <f t="shared" si="0"/>
        <v>54</v>
      </c>
      <c r="I39" s="233"/>
      <c r="J39" s="233">
        <f t="shared" si="1"/>
        <v>0</v>
      </c>
      <c r="K39" s="233">
        <v>16</v>
      </c>
      <c r="L39" s="233">
        <f t="shared" si="2"/>
        <v>36</v>
      </c>
      <c r="M39" s="234"/>
      <c r="N39" s="233">
        <f t="shared" si="3"/>
        <v>0</v>
      </c>
      <c r="O39" s="234">
        <v>5</v>
      </c>
      <c r="P39" s="234">
        <f t="shared" si="4"/>
        <v>10</v>
      </c>
      <c r="Q39" s="234"/>
      <c r="R39" s="234">
        <f t="shared" si="5"/>
        <v>0</v>
      </c>
      <c r="S39" s="235">
        <f t="shared" si="6"/>
        <v>100</v>
      </c>
      <c r="T39" s="227"/>
      <c r="U39" s="233">
        <f t="shared" si="7"/>
        <v>0</v>
      </c>
      <c r="V39" s="233"/>
      <c r="W39" s="233">
        <f t="shared" si="8"/>
        <v>0</v>
      </c>
      <c r="X39" s="233"/>
      <c r="Y39" s="233">
        <f t="shared" si="9"/>
        <v>0</v>
      </c>
      <c r="Z39" s="233"/>
      <c r="AA39" s="233">
        <f t="shared" si="10"/>
        <v>0</v>
      </c>
      <c r="AB39" s="235">
        <f t="shared" si="11"/>
        <v>0</v>
      </c>
      <c r="AC39" s="227"/>
      <c r="AD39" s="233"/>
      <c r="AE39" s="235"/>
      <c r="AF39" s="227">
        <v>1</v>
      </c>
      <c r="AG39" s="233">
        <f t="shared" si="12"/>
        <v>12</v>
      </c>
      <c r="AH39" s="233"/>
      <c r="AI39" s="233">
        <f t="shared" si="13"/>
        <v>0</v>
      </c>
      <c r="AJ39" s="233">
        <v>1</v>
      </c>
      <c r="AK39" s="233">
        <f t="shared" si="14"/>
        <v>3</v>
      </c>
      <c r="AL39" s="233"/>
      <c r="AM39" s="233">
        <f t="shared" si="15"/>
        <v>0</v>
      </c>
      <c r="AN39" s="233"/>
      <c r="AO39" s="233">
        <f t="shared" si="16"/>
        <v>0</v>
      </c>
      <c r="AP39" s="233"/>
      <c r="AQ39" s="233">
        <f t="shared" si="17"/>
        <v>0</v>
      </c>
      <c r="AR39" s="233"/>
      <c r="AS39" s="233">
        <f t="shared" si="18"/>
        <v>0</v>
      </c>
      <c r="AT39" s="233"/>
      <c r="AU39" s="133">
        <f t="shared" si="19"/>
        <v>0</v>
      </c>
      <c r="AV39" s="233"/>
      <c r="AW39" s="133">
        <f t="shared" si="20"/>
        <v>0</v>
      </c>
      <c r="AX39" s="136">
        <f t="shared" si="21"/>
        <v>3</v>
      </c>
      <c r="AY39" s="236">
        <f t="shared" si="22"/>
        <v>15</v>
      </c>
      <c r="AZ39" s="237">
        <f t="shared" si="23"/>
        <v>115</v>
      </c>
    </row>
    <row r="40" spans="1:52" s="105" customFormat="1" ht="16.5">
      <c r="A40" s="227">
        <v>35</v>
      </c>
      <c r="B40" s="228" t="s">
        <v>59</v>
      </c>
      <c r="C40" s="229">
        <v>21608</v>
      </c>
      <c r="D40" s="230" t="s">
        <v>26</v>
      </c>
      <c r="E40" s="231" t="s">
        <v>28</v>
      </c>
      <c r="F40" s="248" t="s">
        <v>27</v>
      </c>
      <c r="G40" s="227">
        <v>9</v>
      </c>
      <c r="H40" s="233">
        <f t="shared" si="0"/>
        <v>54</v>
      </c>
      <c r="I40" s="233"/>
      <c r="J40" s="233">
        <f t="shared" si="1"/>
        <v>0</v>
      </c>
      <c r="K40" s="233">
        <v>12</v>
      </c>
      <c r="L40" s="233">
        <f t="shared" si="2"/>
        <v>28</v>
      </c>
      <c r="M40" s="234"/>
      <c r="N40" s="233">
        <f t="shared" si="3"/>
        <v>0</v>
      </c>
      <c r="O40" s="234">
        <v>5</v>
      </c>
      <c r="P40" s="234">
        <f t="shared" si="4"/>
        <v>10</v>
      </c>
      <c r="Q40" s="234">
        <v>2</v>
      </c>
      <c r="R40" s="234">
        <f t="shared" si="5"/>
        <v>6</v>
      </c>
      <c r="S40" s="235">
        <f t="shared" si="6"/>
        <v>98</v>
      </c>
      <c r="T40" s="227"/>
      <c r="U40" s="233">
        <f t="shared" si="7"/>
        <v>0</v>
      </c>
      <c r="V40" s="233"/>
      <c r="W40" s="233">
        <f t="shared" si="8"/>
        <v>0</v>
      </c>
      <c r="X40" s="233"/>
      <c r="Y40" s="233">
        <f t="shared" si="9"/>
        <v>0</v>
      </c>
      <c r="Z40" s="233"/>
      <c r="AA40" s="233">
        <f t="shared" si="10"/>
        <v>0</v>
      </c>
      <c r="AB40" s="235">
        <f t="shared" si="11"/>
        <v>0</v>
      </c>
      <c r="AC40" s="227"/>
      <c r="AD40" s="233"/>
      <c r="AE40" s="235"/>
      <c r="AF40" s="227">
        <v>1</v>
      </c>
      <c r="AG40" s="233">
        <f t="shared" si="12"/>
        <v>12</v>
      </c>
      <c r="AH40" s="233"/>
      <c r="AI40" s="233">
        <f t="shared" si="13"/>
        <v>0</v>
      </c>
      <c r="AJ40" s="233">
        <v>1</v>
      </c>
      <c r="AK40" s="233">
        <f t="shared" si="14"/>
        <v>3</v>
      </c>
      <c r="AL40" s="233"/>
      <c r="AM40" s="233">
        <f t="shared" si="15"/>
        <v>0</v>
      </c>
      <c r="AN40" s="233"/>
      <c r="AO40" s="233">
        <f t="shared" si="16"/>
        <v>0</v>
      </c>
      <c r="AP40" s="233"/>
      <c r="AQ40" s="233">
        <f t="shared" si="17"/>
        <v>0</v>
      </c>
      <c r="AR40" s="233"/>
      <c r="AS40" s="233">
        <f t="shared" si="18"/>
        <v>0</v>
      </c>
      <c r="AT40" s="233"/>
      <c r="AU40" s="133">
        <f t="shared" si="19"/>
        <v>0</v>
      </c>
      <c r="AV40" s="233"/>
      <c r="AW40" s="133">
        <f t="shared" si="20"/>
        <v>0</v>
      </c>
      <c r="AX40" s="136">
        <f t="shared" si="21"/>
        <v>3</v>
      </c>
      <c r="AY40" s="236">
        <f t="shared" si="22"/>
        <v>15</v>
      </c>
      <c r="AZ40" s="237">
        <f t="shared" si="23"/>
        <v>113</v>
      </c>
    </row>
    <row r="41" spans="1:52" s="105" customFormat="1" ht="18" customHeight="1">
      <c r="A41" s="227">
        <v>36</v>
      </c>
      <c r="B41" s="228" t="s">
        <v>61</v>
      </c>
      <c r="C41" s="229">
        <v>22892</v>
      </c>
      <c r="D41" s="228" t="s">
        <v>26</v>
      </c>
      <c r="E41" s="228" t="s">
        <v>28</v>
      </c>
      <c r="F41" s="228" t="s">
        <v>27</v>
      </c>
      <c r="G41" s="233">
        <v>9</v>
      </c>
      <c r="H41" s="233">
        <f t="shared" si="0"/>
        <v>54</v>
      </c>
      <c r="I41" s="233"/>
      <c r="J41" s="233">
        <f t="shared" si="1"/>
        <v>0</v>
      </c>
      <c r="K41" s="233">
        <v>13</v>
      </c>
      <c r="L41" s="233">
        <f t="shared" si="2"/>
        <v>30</v>
      </c>
      <c r="M41" s="233"/>
      <c r="N41" s="233">
        <f t="shared" si="3"/>
        <v>0</v>
      </c>
      <c r="O41" s="233">
        <v>5</v>
      </c>
      <c r="P41" s="233">
        <f t="shared" si="4"/>
        <v>10</v>
      </c>
      <c r="Q41" s="233">
        <v>2</v>
      </c>
      <c r="R41" s="233">
        <f t="shared" si="5"/>
        <v>6</v>
      </c>
      <c r="S41" s="233">
        <f t="shared" si="6"/>
        <v>100</v>
      </c>
      <c r="T41" s="233"/>
      <c r="U41" s="233">
        <f t="shared" si="7"/>
        <v>0</v>
      </c>
      <c r="V41" s="233"/>
      <c r="W41" s="233">
        <f t="shared" si="8"/>
        <v>0</v>
      </c>
      <c r="X41" s="233"/>
      <c r="Y41" s="233">
        <f t="shared" si="9"/>
        <v>0</v>
      </c>
      <c r="Z41" s="233"/>
      <c r="AA41" s="233">
        <f t="shared" si="10"/>
        <v>0</v>
      </c>
      <c r="AB41" s="233">
        <f t="shared" si="11"/>
        <v>0</v>
      </c>
      <c r="AC41" s="233"/>
      <c r="AD41" s="233"/>
      <c r="AE41" s="233"/>
      <c r="AF41" s="233">
        <v>1</v>
      </c>
      <c r="AG41" s="233">
        <f t="shared" si="12"/>
        <v>12</v>
      </c>
      <c r="AH41" s="233"/>
      <c r="AI41" s="233">
        <f t="shared" si="13"/>
        <v>0</v>
      </c>
      <c r="AJ41" s="233"/>
      <c r="AK41" s="233">
        <f t="shared" si="14"/>
        <v>0</v>
      </c>
      <c r="AL41" s="233"/>
      <c r="AM41" s="233">
        <f t="shared" si="15"/>
        <v>0</v>
      </c>
      <c r="AN41" s="233"/>
      <c r="AO41" s="233">
        <f t="shared" si="16"/>
        <v>0</v>
      </c>
      <c r="AP41" s="233"/>
      <c r="AQ41" s="233">
        <f t="shared" si="17"/>
        <v>0</v>
      </c>
      <c r="AR41" s="233"/>
      <c r="AS41" s="233">
        <f t="shared" si="18"/>
        <v>0</v>
      </c>
      <c r="AT41" s="233"/>
      <c r="AU41" s="133">
        <f t="shared" si="19"/>
        <v>0</v>
      </c>
      <c r="AV41" s="233"/>
      <c r="AW41" s="133">
        <f t="shared" si="20"/>
        <v>0</v>
      </c>
      <c r="AX41" s="136">
        <f t="shared" si="21"/>
        <v>0</v>
      </c>
      <c r="AY41" s="249">
        <f t="shared" si="22"/>
        <v>12</v>
      </c>
      <c r="AZ41" s="249">
        <f t="shared" si="23"/>
        <v>112</v>
      </c>
    </row>
    <row r="42" spans="5:6" s="57" customFormat="1" ht="12.75">
      <c r="E42" s="58"/>
      <c r="F42" s="59"/>
    </row>
    <row r="43" spans="5:6" s="57" customFormat="1" ht="12.75">
      <c r="E43" s="58"/>
      <c r="F43" s="59"/>
    </row>
    <row r="46" ht="12.75">
      <c r="B46" s="57"/>
    </row>
  </sheetData>
  <sheetProtection formatColumns="0"/>
  <mergeCells count="13">
    <mergeCell ref="A4:D4"/>
    <mergeCell ref="AZ4:AZ5"/>
    <mergeCell ref="C5:D5"/>
    <mergeCell ref="G4:S4"/>
    <mergeCell ref="T4:AB4"/>
    <mergeCell ref="AC4:AE4"/>
    <mergeCell ref="AF4:AY4"/>
    <mergeCell ref="A2:AZ2"/>
    <mergeCell ref="A3:AZ3"/>
    <mergeCell ref="AC1:AE1"/>
    <mergeCell ref="G1:S1"/>
    <mergeCell ref="T1:AB1"/>
    <mergeCell ref="AF1:AY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75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9"/>
  <sheetViews>
    <sheetView zoomScale="85" zoomScaleNormal="85" zoomScalePageLayoutView="0" workbookViewId="0" topLeftCell="C10">
      <selection activeCell="A5" sqref="A5:A38"/>
    </sheetView>
  </sheetViews>
  <sheetFormatPr defaultColWidth="9.140625" defaultRowHeight="15"/>
  <cols>
    <col min="1" max="1" width="4.140625" style="1" customWidth="1"/>
    <col min="2" max="2" width="37.140625" style="1" bestFit="1" customWidth="1"/>
    <col min="3" max="3" width="10.421875" style="1" bestFit="1" customWidth="1"/>
    <col min="4" max="4" width="3.57421875" style="1" bestFit="1" customWidth="1"/>
    <col min="5" max="5" width="3.57421875" style="4" bestFit="1" customWidth="1"/>
    <col min="6" max="6" width="9.421875" style="4" bestFit="1" customWidth="1"/>
    <col min="7" max="8" width="4.421875" style="6" customWidth="1"/>
    <col min="9" max="9" width="4.00390625" style="6" customWidth="1"/>
    <col min="10" max="18" width="4.421875" style="6" customWidth="1"/>
    <col min="19" max="19" width="4.140625" style="6" customWidth="1"/>
    <col min="20" max="20" width="5.421875" style="6" customWidth="1"/>
    <col min="21" max="21" width="4.00390625" style="6" customWidth="1"/>
    <col min="22" max="22" width="3.8515625" style="6" customWidth="1"/>
    <col min="23" max="23" width="3.57421875" style="6" customWidth="1"/>
    <col min="24" max="24" width="4.7109375" style="6" customWidth="1"/>
    <col min="25" max="25" width="4.140625" style="6" customWidth="1"/>
    <col min="26" max="26" width="4.28125" style="6" customWidth="1"/>
    <col min="27" max="27" width="4.140625" style="6" customWidth="1"/>
    <col min="28" max="28" width="3.8515625" style="6" bestFit="1" customWidth="1"/>
    <col min="29" max="30" width="2.7109375" style="6" customWidth="1"/>
    <col min="31" max="32" width="5.8515625" style="6" customWidth="1"/>
    <col min="33" max="37" width="4.140625" style="6" customWidth="1"/>
    <col min="38" max="38" width="6.00390625" style="6" customWidth="1"/>
    <col min="39" max="39" width="4.140625" style="6" customWidth="1"/>
    <col min="40" max="40" width="9.57421875" style="6" bestFit="1" customWidth="1"/>
    <col min="41" max="43" width="4.140625" style="6" customWidth="1"/>
    <col min="44" max="44" width="4.8515625" style="6" customWidth="1"/>
    <col min="45" max="50" width="4.140625" style="6" customWidth="1"/>
    <col min="51" max="51" width="4.421875" style="6" customWidth="1"/>
    <col min="52" max="52" width="7.421875" style="6" customWidth="1"/>
    <col min="53" max="16384" width="9.140625" style="1" customWidth="1"/>
  </cols>
  <sheetData>
    <row r="1" spans="1:52" ht="23.25">
      <c r="A1" s="261" t="s">
        <v>355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3"/>
    </row>
    <row r="2" spans="1:52" ht="22.5" thickBot="1">
      <c r="A2" s="264" t="s">
        <v>325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6"/>
    </row>
    <row r="3" spans="1:52" ht="27.75" customHeight="1">
      <c r="A3" s="356" t="s">
        <v>373</v>
      </c>
      <c r="B3" s="357"/>
      <c r="C3" s="357"/>
      <c r="D3" s="358"/>
      <c r="E3" s="39"/>
      <c r="F3" s="40"/>
      <c r="G3" s="366" t="s">
        <v>6</v>
      </c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8"/>
      <c r="T3" s="356" t="s">
        <v>11</v>
      </c>
      <c r="U3" s="357"/>
      <c r="V3" s="357"/>
      <c r="W3" s="357"/>
      <c r="X3" s="357"/>
      <c r="Y3" s="357"/>
      <c r="Z3" s="357"/>
      <c r="AA3" s="357"/>
      <c r="AB3" s="358"/>
      <c r="AC3" s="387" t="s">
        <v>12</v>
      </c>
      <c r="AD3" s="388"/>
      <c r="AE3" s="389"/>
      <c r="AF3" s="387" t="s">
        <v>23</v>
      </c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9"/>
      <c r="AZ3" s="354" t="s">
        <v>24</v>
      </c>
    </row>
    <row r="4" spans="1:52" ht="120" customHeight="1">
      <c r="A4" s="41" t="s">
        <v>374</v>
      </c>
      <c r="B4" s="42" t="s">
        <v>0</v>
      </c>
      <c r="C4" s="362" t="s">
        <v>1</v>
      </c>
      <c r="D4" s="363"/>
      <c r="E4" s="43"/>
      <c r="F4" s="44"/>
      <c r="G4" s="45" t="s">
        <v>2</v>
      </c>
      <c r="H4" s="45" t="s">
        <v>3</v>
      </c>
      <c r="I4" s="45" t="s">
        <v>369</v>
      </c>
      <c r="J4" s="45" t="s">
        <v>3</v>
      </c>
      <c r="K4" s="45" t="s">
        <v>4</v>
      </c>
      <c r="L4" s="45" t="s">
        <v>3</v>
      </c>
      <c r="M4" s="45" t="s">
        <v>370</v>
      </c>
      <c r="N4" s="45" t="s">
        <v>3</v>
      </c>
      <c r="O4" s="46" t="s">
        <v>381</v>
      </c>
      <c r="P4" s="45" t="s">
        <v>3</v>
      </c>
      <c r="Q4" s="45" t="s">
        <v>382</v>
      </c>
      <c r="R4" s="45" t="s">
        <v>3</v>
      </c>
      <c r="S4" s="47" t="s">
        <v>5</v>
      </c>
      <c r="T4" s="48" t="s">
        <v>33</v>
      </c>
      <c r="U4" s="46" t="s">
        <v>3</v>
      </c>
      <c r="V4" s="49" t="s">
        <v>7</v>
      </c>
      <c r="W4" s="46" t="s">
        <v>3</v>
      </c>
      <c r="X4" s="50" t="s">
        <v>13</v>
      </c>
      <c r="Y4" s="46" t="s">
        <v>3</v>
      </c>
      <c r="Z4" s="50" t="s">
        <v>14</v>
      </c>
      <c r="AA4" s="46" t="s">
        <v>3</v>
      </c>
      <c r="AB4" s="47" t="s">
        <v>5</v>
      </c>
      <c r="AC4" s="51" t="s">
        <v>8</v>
      </c>
      <c r="AD4" s="46" t="s">
        <v>9</v>
      </c>
      <c r="AE4" s="52" t="s">
        <v>10</v>
      </c>
      <c r="AF4" s="53" t="s">
        <v>15</v>
      </c>
      <c r="AG4" s="46" t="s">
        <v>3</v>
      </c>
      <c r="AH4" s="54" t="s">
        <v>16</v>
      </c>
      <c r="AI4" s="46" t="s">
        <v>3</v>
      </c>
      <c r="AJ4" s="54" t="s">
        <v>17</v>
      </c>
      <c r="AK4" s="46" t="s">
        <v>3</v>
      </c>
      <c r="AL4" s="54" t="s">
        <v>18</v>
      </c>
      <c r="AM4" s="46" t="s">
        <v>3</v>
      </c>
      <c r="AN4" s="54" t="s">
        <v>19</v>
      </c>
      <c r="AO4" s="46" t="s">
        <v>3</v>
      </c>
      <c r="AP4" s="54" t="s">
        <v>20</v>
      </c>
      <c r="AQ4" s="46" t="s">
        <v>3</v>
      </c>
      <c r="AR4" s="54" t="s">
        <v>21</v>
      </c>
      <c r="AS4" s="46" t="s">
        <v>3</v>
      </c>
      <c r="AT4" s="35" t="s">
        <v>456</v>
      </c>
      <c r="AU4" s="35" t="s">
        <v>3</v>
      </c>
      <c r="AV4" s="130" t="s">
        <v>457</v>
      </c>
      <c r="AW4" s="130" t="s">
        <v>3</v>
      </c>
      <c r="AX4" s="55" t="s">
        <v>25</v>
      </c>
      <c r="AY4" s="47" t="s">
        <v>22</v>
      </c>
      <c r="AZ4" s="355"/>
    </row>
    <row r="5" spans="1:52" s="105" customFormat="1" ht="16.5">
      <c r="A5" s="227">
        <v>1</v>
      </c>
      <c r="B5" s="228" t="s">
        <v>287</v>
      </c>
      <c r="C5" s="229">
        <v>23932</v>
      </c>
      <c r="D5" s="230" t="s">
        <v>40</v>
      </c>
      <c r="E5" s="231" t="s">
        <v>28</v>
      </c>
      <c r="F5" s="228" t="s">
        <v>264</v>
      </c>
      <c r="G5" s="232">
        <v>11</v>
      </c>
      <c r="H5" s="233">
        <f>G5*6</f>
        <v>66</v>
      </c>
      <c r="I5" s="233"/>
      <c r="J5" s="233">
        <f>I5*6</f>
        <v>0</v>
      </c>
      <c r="K5" s="233">
        <v>15</v>
      </c>
      <c r="L5" s="233">
        <f>IF(K5&gt;4,K5*2+4,K5*3)</f>
        <v>34</v>
      </c>
      <c r="M5" s="234"/>
      <c r="N5" s="233">
        <f>IF(M5&gt;4,M5*2+4,M5*3)</f>
        <v>0</v>
      </c>
      <c r="O5" s="234">
        <v>5</v>
      </c>
      <c r="P5" s="234">
        <f>O5*2</f>
        <v>10</v>
      </c>
      <c r="Q5" s="234">
        <v>2</v>
      </c>
      <c r="R5" s="234">
        <f>Q5*3</f>
        <v>6</v>
      </c>
      <c r="S5" s="235">
        <f>H5+J5+L5+N5+P5+R5</f>
        <v>116</v>
      </c>
      <c r="T5" s="227"/>
      <c r="U5" s="233">
        <f>IF(T5=0,0,6)</f>
        <v>0</v>
      </c>
      <c r="V5" s="233"/>
      <c r="W5" s="233">
        <f>V5*4</f>
        <v>0</v>
      </c>
      <c r="X5" s="233">
        <v>3</v>
      </c>
      <c r="Y5" s="233">
        <f>X5*3</f>
        <v>9</v>
      </c>
      <c r="Z5" s="233"/>
      <c r="AA5" s="233">
        <f>IF(Z5=0,0,6)</f>
        <v>0</v>
      </c>
      <c r="AB5" s="235">
        <f>U5+W5+Y5+AA5</f>
        <v>9</v>
      </c>
      <c r="AC5" s="227"/>
      <c r="AD5" s="233"/>
      <c r="AE5" s="235"/>
      <c r="AF5" s="227">
        <v>1</v>
      </c>
      <c r="AG5" s="233">
        <f>AF5*12</f>
        <v>12</v>
      </c>
      <c r="AH5" s="233"/>
      <c r="AI5" s="233">
        <f>AH5*5</f>
        <v>0</v>
      </c>
      <c r="AJ5" s="233">
        <v>1</v>
      </c>
      <c r="AK5" s="233">
        <f>AJ5*3</f>
        <v>3</v>
      </c>
      <c r="AL5" s="233"/>
      <c r="AM5" s="233">
        <f>AL5*1</f>
        <v>0</v>
      </c>
      <c r="AN5" s="233"/>
      <c r="AO5" s="233">
        <f>AN5*5</f>
        <v>0</v>
      </c>
      <c r="AP5" s="233"/>
      <c r="AQ5" s="233">
        <f>AP5*5</f>
        <v>0</v>
      </c>
      <c r="AR5" s="233"/>
      <c r="AS5" s="233">
        <f>AR5*1</f>
        <v>0</v>
      </c>
      <c r="AT5" s="133"/>
      <c r="AU5" s="133">
        <f>AT5*0.5</f>
        <v>0</v>
      </c>
      <c r="AV5" s="133"/>
      <c r="AW5" s="133">
        <f>AV5*1</f>
        <v>0</v>
      </c>
      <c r="AX5" s="136">
        <f>IF(AI5+AK5+AM5+AO5+AQ5+AS5+AU5+AW5&gt;10,10,AI5+AK5+AM5+AO5+AQ5+AS5+AU5+AW5)</f>
        <v>3</v>
      </c>
      <c r="AY5" s="236">
        <f>AG5+AX5</f>
        <v>15</v>
      </c>
      <c r="AZ5" s="237">
        <f>S5+AB5+AY5</f>
        <v>140</v>
      </c>
    </row>
    <row r="6" spans="1:52" s="105" customFormat="1" ht="16.5">
      <c r="A6" s="227">
        <v>2</v>
      </c>
      <c r="B6" s="228" t="s">
        <v>267</v>
      </c>
      <c r="C6" s="229">
        <v>22652</v>
      </c>
      <c r="D6" s="230" t="s">
        <v>40</v>
      </c>
      <c r="E6" s="231" t="s">
        <v>28</v>
      </c>
      <c r="F6" s="228" t="s">
        <v>264</v>
      </c>
      <c r="G6" s="232">
        <v>11</v>
      </c>
      <c r="H6" s="233">
        <f>G6*6</f>
        <v>66</v>
      </c>
      <c r="I6" s="233"/>
      <c r="J6" s="233">
        <f>I6*6</f>
        <v>0</v>
      </c>
      <c r="K6" s="233">
        <v>18</v>
      </c>
      <c r="L6" s="233">
        <f>IF(K6&gt;4,K6*2+4,K6*3)</f>
        <v>40</v>
      </c>
      <c r="M6" s="234"/>
      <c r="N6" s="233">
        <f>IF(M6&gt;4,M6*2+4,M6*3)</f>
        <v>0</v>
      </c>
      <c r="O6" s="234">
        <v>5</v>
      </c>
      <c r="P6" s="234">
        <f>O6*2</f>
        <v>10</v>
      </c>
      <c r="Q6" s="234">
        <v>2</v>
      </c>
      <c r="R6" s="234">
        <f>Q6*3</f>
        <v>6</v>
      </c>
      <c r="S6" s="235">
        <f>H6+J6+L6+N6+P6+R6</f>
        <v>122</v>
      </c>
      <c r="T6" s="227"/>
      <c r="U6" s="233">
        <f>IF(T6=0,0,6)</f>
        <v>0</v>
      </c>
      <c r="V6" s="233"/>
      <c r="W6" s="233">
        <f>V6*4</f>
        <v>0</v>
      </c>
      <c r="X6" s="233">
        <v>1</v>
      </c>
      <c r="Y6" s="233">
        <f>X6*3</f>
        <v>3</v>
      </c>
      <c r="Z6" s="233"/>
      <c r="AA6" s="233">
        <f>IF(Z6=0,0,6)</f>
        <v>0</v>
      </c>
      <c r="AB6" s="235">
        <f>U6+W6+Y6+AA6</f>
        <v>3</v>
      </c>
      <c r="AC6" s="227"/>
      <c r="AD6" s="233"/>
      <c r="AE6" s="235"/>
      <c r="AF6" s="227">
        <v>1</v>
      </c>
      <c r="AG6" s="233">
        <f>AF6*12</f>
        <v>12</v>
      </c>
      <c r="AH6" s="233"/>
      <c r="AI6" s="233">
        <f>AH6*5</f>
        <v>0</v>
      </c>
      <c r="AJ6" s="233"/>
      <c r="AK6" s="233">
        <f>AJ6*3</f>
        <v>0</v>
      </c>
      <c r="AL6" s="233"/>
      <c r="AM6" s="233">
        <f>AL6*1</f>
        <v>0</v>
      </c>
      <c r="AN6" s="233"/>
      <c r="AO6" s="233">
        <f>AN6*5</f>
        <v>0</v>
      </c>
      <c r="AP6" s="233"/>
      <c r="AQ6" s="233">
        <f>AP6*5</f>
        <v>0</v>
      </c>
      <c r="AR6" s="233"/>
      <c r="AS6" s="233">
        <f>AR6*1</f>
        <v>0</v>
      </c>
      <c r="AT6" s="233"/>
      <c r="AU6" s="133">
        <f>AT6*0.5</f>
        <v>0</v>
      </c>
      <c r="AV6" s="233"/>
      <c r="AW6" s="133">
        <f>AV6*1</f>
        <v>0</v>
      </c>
      <c r="AX6" s="136">
        <f>IF(AI6+AK6+AM6+AO6+AQ6+AS6+AU6+AW6&gt;10,10,AI6+AK6+AM6+AO6+AQ6+AS6+AU6+AW6)</f>
        <v>0</v>
      </c>
      <c r="AY6" s="236">
        <f>AG6+AX6</f>
        <v>12</v>
      </c>
      <c r="AZ6" s="237">
        <f>S6+AB6+AY6</f>
        <v>137</v>
      </c>
    </row>
    <row r="7" spans="1:52" s="105" customFormat="1" ht="16.5">
      <c r="A7" s="227">
        <v>3</v>
      </c>
      <c r="B7" s="228" t="s">
        <v>269</v>
      </c>
      <c r="C7" s="229">
        <v>23504</v>
      </c>
      <c r="D7" s="230" t="s">
        <v>40</v>
      </c>
      <c r="E7" s="231" t="s">
        <v>28</v>
      </c>
      <c r="F7" s="228" t="s">
        <v>264</v>
      </c>
      <c r="G7" s="232">
        <v>11</v>
      </c>
      <c r="H7" s="233">
        <f>G7*6</f>
        <v>66</v>
      </c>
      <c r="I7" s="233"/>
      <c r="J7" s="233">
        <f>I7*6</f>
        <v>0</v>
      </c>
      <c r="K7" s="233">
        <v>17</v>
      </c>
      <c r="L7" s="233">
        <f>IF(K7&gt;4,K7*2+4,K7*3)</f>
        <v>38</v>
      </c>
      <c r="M7" s="234"/>
      <c r="N7" s="233">
        <f>IF(M7&gt;4,M7*2+4,M7*3)</f>
        <v>0</v>
      </c>
      <c r="O7" s="234">
        <v>5</v>
      </c>
      <c r="P7" s="234">
        <f>O7*2</f>
        <v>10</v>
      </c>
      <c r="Q7" s="234">
        <v>2</v>
      </c>
      <c r="R7" s="234">
        <f>Q7*3</f>
        <v>6</v>
      </c>
      <c r="S7" s="235">
        <f>H7+J7+L7+N7+P7+R7</f>
        <v>120</v>
      </c>
      <c r="T7" s="227"/>
      <c r="U7" s="233">
        <f>IF(T7=0,0,6)</f>
        <v>0</v>
      </c>
      <c r="V7" s="233"/>
      <c r="W7" s="233">
        <f>V7*4</f>
        <v>0</v>
      </c>
      <c r="X7" s="233">
        <v>1</v>
      </c>
      <c r="Y7" s="233">
        <f>X7*3</f>
        <v>3</v>
      </c>
      <c r="Z7" s="233"/>
      <c r="AA7" s="233">
        <f>IF(Z7=0,0,6)</f>
        <v>0</v>
      </c>
      <c r="AB7" s="235">
        <f>U7+W7+Y7+AA7</f>
        <v>3</v>
      </c>
      <c r="AC7" s="227"/>
      <c r="AD7" s="233"/>
      <c r="AE7" s="235"/>
      <c r="AF7" s="227">
        <v>1</v>
      </c>
      <c r="AG7" s="233">
        <f>AF7*12</f>
        <v>12</v>
      </c>
      <c r="AH7" s="233"/>
      <c r="AI7" s="233">
        <f>AH7*5</f>
        <v>0</v>
      </c>
      <c r="AJ7" s="233"/>
      <c r="AK7" s="233">
        <f>AJ7*3</f>
        <v>0</v>
      </c>
      <c r="AL7" s="233"/>
      <c r="AM7" s="233">
        <f>AL7*1</f>
        <v>0</v>
      </c>
      <c r="AN7" s="233"/>
      <c r="AO7" s="233">
        <f>AN7*5</f>
        <v>0</v>
      </c>
      <c r="AP7" s="233"/>
      <c r="AQ7" s="233">
        <f>AP7*5</f>
        <v>0</v>
      </c>
      <c r="AR7" s="233"/>
      <c r="AS7" s="233">
        <f>AR7*1</f>
        <v>0</v>
      </c>
      <c r="AT7" s="233"/>
      <c r="AU7" s="133">
        <f>AT7*0.5</f>
        <v>0</v>
      </c>
      <c r="AV7" s="233"/>
      <c r="AW7" s="133">
        <f>AV7*1</f>
        <v>0</v>
      </c>
      <c r="AX7" s="136">
        <f>IF(AI7+AK7+AM7+AO7+AQ7+AS7+AU7+AW7&gt;10,10,AI7+AK7+AM7+AO7+AQ7+AS7+AU7+AW7)</f>
        <v>0</v>
      </c>
      <c r="AY7" s="236">
        <f>AG7+AX7</f>
        <v>12</v>
      </c>
      <c r="AZ7" s="237">
        <f>S7+AB7+AY7</f>
        <v>135</v>
      </c>
    </row>
    <row r="8" spans="1:52" s="105" customFormat="1" ht="16.5">
      <c r="A8" s="227">
        <v>4</v>
      </c>
      <c r="B8" s="228" t="s">
        <v>292</v>
      </c>
      <c r="C8" s="229">
        <v>23416</v>
      </c>
      <c r="D8" s="230" t="s">
        <v>40</v>
      </c>
      <c r="E8" s="231" t="s">
        <v>28</v>
      </c>
      <c r="F8" s="228" t="s">
        <v>264</v>
      </c>
      <c r="G8" s="232">
        <v>11</v>
      </c>
      <c r="H8" s="233">
        <f>G8*6</f>
        <v>66</v>
      </c>
      <c r="I8" s="233"/>
      <c r="J8" s="233">
        <f>I8*6</f>
        <v>0</v>
      </c>
      <c r="K8" s="233">
        <v>15</v>
      </c>
      <c r="L8" s="233">
        <f>IF(K8&gt;4,K8*2+4,K8*3)</f>
        <v>34</v>
      </c>
      <c r="M8" s="234"/>
      <c r="N8" s="233">
        <f>IF(M8&gt;4,M8*2+4,M8*3)</f>
        <v>0</v>
      </c>
      <c r="O8" s="234">
        <v>5</v>
      </c>
      <c r="P8" s="234">
        <f>O8*2</f>
        <v>10</v>
      </c>
      <c r="Q8" s="234">
        <v>2</v>
      </c>
      <c r="R8" s="234">
        <f>Q8*3</f>
        <v>6</v>
      </c>
      <c r="S8" s="235">
        <f>H8+J8+L8+N8+P8+R8</f>
        <v>116</v>
      </c>
      <c r="T8" s="227"/>
      <c r="U8" s="233">
        <f>IF(T8=0,0,6)</f>
        <v>0</v>
      </c>
      <c r="V8" s="233"/>
      <c r="W8" s="233">
        <f>V8*4</f>
        <v>0</v>
      </c>
      <c r="X8" s="233">
        <v>1</v>
      </c>
      <c r="Y8" s="233">
        <f>X8*3</f>
        <v>3</v>
      </c>
      <c r="Z8" s="233"/>
      <c r="AA8" s="233">
        <f>IF(Z8=0,0,6)</f>
        <v>0</v>
      </c>
      <c r="AB8" s="235">
        <f>U8+W8+Y8+AA8</f>
        <v>3</v>
      </c>
      <c r="AC8" s="227"/>
      <c r="AD8" s="233"/>
      <c r="AE8" s="235"/>
      <c r="AF8" s="227">
        <v>1</v>
      </c>
      <c r="AG8" s="233">
        <f>AF8*12</f>
        <v>12</v>
      </c>
      <c r="AH8" s="233"/>
      <c r="AI8" s="233">
        <f>AH8*5</f>
        <v>0</v>
      </c>
      <c r="AJ8" s="233">
        <v>1</v>
      </c>
      <c r="AK8" s="233">
        <f>AJ8*3</f>
        <v>3</v>
      </c>
      <c r="AL8" s="233"/>
      <c r="AM8" s="233">
        <f>AL8*1</f>
        <v>0</v>
      </c>
      <c r="AN8" s="233"/>
      <c r="AO8" s="233">
        <f>AN8*5</f>
        <v>0</v>
      </c>
      <c r="AP8" s="233"/>
      <c r="AQ8" s="233">
        <f>AP8*5</f>
        <v>0</v>
      </c>
      <c r="AR8" s="233"/>
      <c r="AS8" s="233">
        <f>AR8*1</f>
        <v>0</v>
      </c>
      <c r="AT8" s="233"/>
      <c r="AU8" s="133">
        <f>AT8*0.5</f>
        <v>0</v>
      </c>
      <c r="AV8" s="233"/>
      <c r="AW8" s="133">
        <f>AV8*1</f>
        <v>0</v>
      </c>
      <c r="AX8" s="136">
        <f>IF(AI8+AK8+AM8+AO8+AQ8+AS8+AU8+AW8&gt;10,10,AI8+AK8+AM8+AO8+AQ8+AS8+AU8+AW8)</f>
        <v>3</v>
      </c>
      <c r="AY8" s="236">
        <f>AG8+AX8</f>
        <v>15</v>
      </c>
      <c r="AZ8" s="237">
        <f>S8+AB8+AY8</f>
        <v>134</v>
      </c>
    </row>
    <row r="9" spans="1:52" s="105" customFormat="1" ht="15" customHeight="1">
      <c r="A9" s="227">
        <v>5</v>
      </c>
      <c r="B9" s="228" t="s">
        <v>270</v>
      </c>
      <c r="C9" s="229">
        <v>21555</v>
      </c>
      <c r="D9" s="230" t="s">
        <v>40</v>
      </c>
      <c r="E9" s="231" t="s">
        <v>28</v>
      </c>
      <c r="F9" s="228" t="s">
        <v>264</v>
      </c>
      <c r="G9" s="232">
        <v>11</v>
      </c>
      <c r="H9" s="233">
        <f>G9*6</f>
        <v>66</v>
      </c>
      <c r="I9" s="233"/>
      <c r="J9" s="233">
        <f>I9*6</f>
        <v>0</v>
      </c>
      <c r="K9" s="233">
        <v>16</v>
      </c>
      <c r="L9" s="233">
        <f>IF(K9&gt;4,K9*2+4,K9*3)</f>
        <v>36</v>
      </c>
      <c r="M9" s="234"/>
      <c r="N9" s="233">
        <f>IF(M9&gt;4,M9*2+4,M9*3)</f>
        <v>0</v>
      </c>
      <c r="O9" s="234">
        <v>5</v>
      </c>
      <c r="P9" s="234">
        <f>O9*2</f>
        <v>10</v>
      </c>
      <c r="Q9" s="234">
        <v>2</v>
      </c>
      <c r="R9" s="234">
        <f>Q9*3</f>
        <v>6</v>
      </c>
      <c r="S9" s="235">
        <f>H9+J9+L9+N9+P9+R9</f>
        <v>118</v>
      </c>
      <c r="T9" s="227"/>
      <c r="U9" s="233">
        <f>IF(T9=0,0,6)</f>
        <v>0</v>
      </c>
      <c r="V9" s="233"/>
      <c r="W9" s="233">
        <f>V9*4</f>
        <v>0</v>
      </c>
      <c r="X9" s="233"/>
      <c r="Y9" s="233">
        <f>X9*3</f>
        <v>0</v>
      </c>
      <c r="Z9" s="233"/>
      <c r="AA9" s="233">
        <f>IF(Z9=0,0,6)</f>
        <v>0</v>
      </c>
      <c r="AB9" s="235">
        <f>U9+W9+Y9+AA9</f>
        <v>0</v>
      </c>
      <c r="AC9" s="227"/>
      <c r="AD9" s="233"/>
      <c r="AE9" s="235"/>
      <c r="AF9" s="227">
        <v>1</v>
      </c>
      <c r="AG9" s="233">
        <f>AF9*12</f>
        <v>12</v>
      </c>
      <c r="AH9" s="233"/>
      <c r="AI9" s="233">
        <f>AH9*5</f>
        <v>0</v>
      </c>
      <c r="AJ9" s="233">
        <v>1</v>
      </c>
      <c r="AK9" s="233">
        <f>AJ9*3</f>
        <v>3</v>
      </c>
      <c r="AL9" s="233"/>
      <c r="AM9" s="233">
        <f>AL9*1</f>
        <v>0</v>
      </c>
      <c r="AN9" s="233"/>
      <c r="AO9" s="233">
        <f>AN9*5</f>
        <v>0</v>
      </c>
      <c r="AP9" s="233"/>
      <c r="AQ9" s="233">
        <f>AP9*5</f>
        <v>0</v>
      </c>
      <c r="AR9" s="233"/>
      <c r="AS9" s="233">
        <f>AR9*1</f>
        <v>0</v>
      </c>
      <c r="AT9" s="233"/>
      <c r="AU9" s="133">
        <f>AT9*0.5</f>
        <v>0</v>
      </c>
      <c r="AV9" s="233"/>
      <c r="AW9" s="133">
        <f>AV9*1</f>
        <v>0</v>
      </c>
      <c r="AX9" s="136">
        <f>IF(AI9+AK9+AM9+AO9+AQ9+AS9+AU9+AW9&gt;10,10,AI9+AK9+AM9+AO9+AQ9+AS9+AU9+AW9)</f>
        <v>3</v>
      </c>
      <c r="AY9" s="236">
        <f>AG9+AX9</f>
        <v>15</v>
      </c>
      <c r="AZ9" s="237">
        <f>S9+AB9+AY9</f>
        <v>133</v>
      </c>
    </row>
    <row r="10" spans="1:52" s="105" customFormat="1" ht="16.5">
      <c r="A10" s="227">
        <v>6</v>
      </c>
      <c r="B10" s="228" t="s">
        <v>278</v>
      </c>
      <c r="C10" s="229">
        <v>22249</v>
      </c>
      <c r="D10" s="230" t="s">
        <v>40</v>
      </c>
      <c r="E10" s="231" t="s">
        <v>28</v>
      </c>
      <c r="F10" s="228" t="s">
        <v>264</v>
      </c>
      <c r="G10" s="232">
        <v>11</v>
      </c>
      <c r="H10" s="233">
        <f>G10*6</f>
        <v>66</v>
      </c>
      <c r="I10" s="233"/>
      <c r="J10" s="233">
        <f>I10*6</f>
        <v>0</v>
      </c>
      <c r="K10" s="233">
        <v>16</v>
      </c>
      <c r="L10" s="233">
        <f>IF(K10&gt;4,K10*2+4,K10*3)</f>
        <v>36</v>
      </c>
      <c r="M10" s="234"/>
      <c r="N10" s="233">
        <f>IF(M10&gt;4,M10*2+4,M10*3)</f>
        <v>0</v>
      </c>
      <c r="O10" s="234">
        <v>5</v>
      </c>
      <c r="P10" s="234">
        <f>O10*2</f>
        <v>10</v>
      </c>
      <c r="Q10" s="234">
        <v>2</v>
      </c>
      <c r="R10" s="234">
        <f>Q10*3</f>
        <v>6</v>
      </c>
      <c r="S10" s="235">
        <f>H10+J10+L10+N10+P10+R10</f>
        <v>118</v>
      </c>
      <c r="T10" s="227"/>
      <c r="U10" s="233">
        <f>IF(T10=0,0,6)</f>
        <v>0</v>
      </c>
      <c r="V10" s="233"/>
      <c r="W10" s="233">
        <f>V10*4</f>
        <v>0</v>
      </c>
      <c r="X10" s="233"/>
      <c r="Y10" s="233">
        <f>X10*3</f>
        <v>0</v>
      </c>
      <c r="Z10" s="233"/>
      <c r="AA10" s="233">
        <f>IF(Z10=0,0,6)</f>
        <v>0</v>
      </c>
      <c r="AB10" s="235">
        <f>U10+W10+Y10+AA10</f>
        <v>0</v>
      </c>
      <c r="AC10" s="227"/>
      <c r="AD10" s="233"/>
      <c r="AE10" s="235"/>
      <c r="AF10" s="227">
        <v>1</v>
      </c>
      <c r="AG10" s="233">
        <f>AF10*12</f>
        <v>12</v>
      </c>
      <c r="AH10" s="233"/>
      <c r="AI10" s="233">
        <f>AH10*5</f>
        <v>0</v>
      </c>
      <c r="AJ10" s="233">
        <v>1</v>
      </c>
      <c r="AK10" s="233">
        <f>AJ10*3</f>
        <v>3</v>
      </c>
      <c r="AL10" s="233"/>
      <c r="AM10" s="233">
        <f>AL10*1</f>
        <v>0</v>
      </c>
      <c r="AN10" s="233"/>
      <c r="AO10" s="233">
        <f>AN10*5</f>
        <v>0</v>
      </c>
      <c r="AP10" s="233"/>
      <c r="AQ10" s="233">
        <f>AP10*5</f>
        <v>0</v>
      </c>
      <c r="AR10" s="233"/>
      <c r="AS10" s="233">
        <f>AR10*1</f>
        <v>0</v>
      </c>
      <c r="AT10" s="233"/>
      <c r="AU10" s="133">
        <f>AT10*0.5</f>
        <v>0</v>
      </c>
      <c r="AV10" s="233"/>
      <c r="AW10" s="133">
        <f>AV10*1</f>
        <v>0</v>
      </c>
      <c r="AX10" s="136">
        <f>IF(AI10+AK10+AM10+AO10+AQ10+AS10+AU10+AW10&gt;10,10,AI10+AK10+AM10+AO10+AQ10+AS10+AU10+AW10)</f>
        <v>3</v>
      </c>
      <c r="AY10" s="236">
        <f>AG10+AX10</f>
        <v>15</v>
      </c>
      <c r="AZ10" s="237">
        <f>S10+AB10+AY10</f>
        <v>133</v>
      </c>
    </row>
    <row r="11" spans="1:52" s="105" customFormat="1" ht="16.5">
      <c r="A11" s="227">
        <v>7</v>
      </c>
      <c r="B11" s="228" t="s">
        <v>268</v>
      </c>
      <c r="C11" s="229">
        <v>22476</v>
      </c>
      <c r="D11" s="230" t="s">
        <v>40</v>
      </c>
      <c r="E11" s="231" t="s">
        <v>28</v>
      </c>
      <c r="F11" s="228" t="s">
        <v>264</v>
      </c>
      <c r="G11" s="232">
        <v>11</v>
      </c>
      <c r="H11" s="233">
        <f>G11*6</f>
        <v>66</v>
      </c>
      <c r="I11" s="233"/>
      <c r="J11" s="233">
        <f>I11*6</f>
        <v>0</v>
      </c>
      <c r="K11" s="233">
        <v>16</v>
      </c>
      <c r="L11" s="233">
        <f>IF(K11&gt;4,K11*2+4,K11*3)</f>
        <v>36</v>
      </c>
      <c r="M11" s="234"/>
      <c r="N11" s="233">
        <f>IF(M11&gt;4,M11*2+4,M11*3)</f>
        <v>0</v>
      </c>
      <c r="O11" s="234">
        <v>5</v>
      </c>
      <c r="P11" s="234">
        <f>O11*2</f>
        <v>10</v>
      </c>
      <c r="Q11" s="234">
        <v>2</v>
      </c>
      <c r="R11" s="234">
        <f>Q11*3</f>
        <v>6</v>
      </c>
      <c r="S11" s="235">
        <f>H11+J11+L11+N11+P11+R11</f>
        <v>118</v>
      </c>
      <c r="T11" s="227"/>
      <c r="U11" s="233">
        <f>IF(T11=0,0,6)</f>
        <v>0</v>
      </c>
      <c r="V11" s="233"/>
      <c r="W11" s="233">
        <f>V11*4</f>
        <v>0</v>
      </c>
      <c r="X11" s="233">
        <v>1</v>
      </c>
      <c r="Y11" s="233">
        <f>X11*3</f>
        <v>3</v>
      </c>
      <c r="Z11" s="233"/>
      <c r="AA11" s="233">
        <f>IF(Z11=0,0,6)</f>
        <v>0</v>
      </c>
      <c r="AB11" s="235">
        <f>U11+W11+Y11+AA11</f>
        <v>3</v>
      </c>
      <c r="AC11" s="227"/>
      <c r="AD11" s="233"/>
      <c r="AE11" s="235"/>
      <c r="AF11" s="227">
        <v>1</v>
      </c>
      <c r="AG11" s="233">
        <f>AF11*12</f>
        <v>12</v>
      </c>
      <c r="AH11" s="233"/>
      <c r="AI11" s="233">
        <f>AH11*5</f>
        <v>0</v>
      </c>
      <c r="AJ11" s="233"/>
      <c r="AK11" s="233">
        <f>AJ11*3</f>
        <v>0</v>
      </c>
      <c r="AL11" s="233"/>
      <c r="AM11" s="233">
        <f>AL11*1</f>
        <v>0</v>
      </c>
      <c r="AN11" s="233"/>
      <c r="AO11" s="233">
        <f>AN11*5</f>
        <v>0</v>
      </c>
      <c r="AP11" s="233"/>
      <c r="AQ11" s="233">
        <f>AP11*5</f>
        <v>0</v>
      </c>
      <c r="AR11" s="233"/>
      <c r="AS11" s="233">
        <f>AR11*1</f>
        <v>0</v>
      </c>
      <c r="AT11" s="233"/>
      <c r="AU11" s="133">
        <f>AT11*0.5</f>
        <v>0</v>
      </c>
      <c r="AV11" s="233"/>
      <c r="AW11" s="133">
        <f>AV11*1</f>
        <v>0</v>
      </c>
      <c r="AX11" s="136">
        <f>IF(AI11+AK11+AM11+AO11+AQ11+AS11+AU11+AW11&gt;10,10,AI11+AK11+AM11+AO11+AQ11+AS11+AU11+AW11)</f>
        <v>0</v>
      </c>
      <c r="AY11" s="236">
        <f>AG11+AX11</f>
        <v>12</v>
      </c>
      <c r="AZ11" s="237">
        <f>S11+AB11+AY11</f>
        <v>133</v>
      </c>
    </row>
    <row r="12" spans="1:52" s="105" customFormat="1" ht="16.5">
      <c r="A12" s="227">
        <v>8</v>
      </c>
      <c r="B12" s="228" t="s">
        <v>285</v>
      </c>
      <c r="C12" s="229">
        <v>23187</v>
      </c>
      <c r="D12" s="230" t="s">
        <v>40</v>
      </c>
      <c r="E12" s="231" t="s">
        <v>28</v>
      </c>
      <c r="F12" s="228" t="s">
        <v>264</v>
      </c>
      <c r="G12" s="232">
        <v>11</v>
      </c>
      <c r="H12" s="233">
        <f>G12*6</f>
        <v>66</v>
      </c>
      <c r="I12" s="233"/>
      <c r="J12" s="233">
        <f>I12*6</f>
        <v>0</v>
      </c>
      <c r="K12" s="233">
        <v>16</v>
      </c>
      <c r="L12" s="233">
        <f>IF(K12&gt;4,K12*2+4,K12*3)</f>
        <v>36</v>
      </c>
      <c r="M12" s="234"/>
      <c r="N12" s="233">
        <f>IF(M12&gt;4,M12*2+4,M12*3)</f>
        <v>0</v>
      </c>
      <c r="O12" s="234">
        <v>5</v>
      </c>
      <c r="P12" s="234">
        <f>O12*2</f>
        <v>10</v>
      </c>
      <c r="Q12" s="234">
        <v>2</v>
      </c>
      <c r="R12" s="234">
        <f>Q12*3</f>
        <v>6</v>
      </c>
      <c r="S12" s="235">
        <f>H12+J12+L12+N12+P12+R12</f>
        <v>118</v>
      </c>
      <c r="T12" s="227"/>
      <c r="U12" s="233">
        <f>IF(T12=0,0,6)</f>
        <v>0</v>
      </c>
      <c r="V12" s="233"/>
      <c r="W12" s="233">
        <f>V12*4</f>
        <v>0</v>
      </c>
      <c r="X12" s="233"/>
      <c r="Y12" s="233">
        <f>X12*3</f>
        <v>0</v>
      </c>
      <c r="Z12" s="233"/>
      <c r="AA12" s="233">
        <f>IF(Z12=0,0,6)</f>
        <v>0</v>
      </c>
      <c r="AB12" s="235">
        <f>U12+W12+Y12+AA12</f>
        <v>0</v>
      </c>
      <c r="AC12" s="227"/>
      <c r="AD12" s="233"/>
      <c r="AE12" s="235" t="s">
        <v>120</v>
      </c>
      <c r="AF12" s="227">
        <v>1</v>
      </c>
      <c r="AG12" s="233">
        <f>AF12*12</f>
        <v>12</v>
      </c>
      <c r="AH12" s="233"/>
      <c r="AI12" s="233">
        <f>AH12*5</f>
        <v>0</v>
      </c>
      <c r="AJ12" s="233">
        <v>1</v>
      </c>
      <c r="AK12" s="233">
        <f>AJ12*3</f>
        <v>3</v>
      </c>
      <c r="AL12" s="233"/>
      <c r="AM12" s="233">
        <f>AL12*1</f>
        <v>0</v>
      </c>
      <c r="AN12" s="233"/>
      <c r="AO12" s="233">
        <f>AN12*5</f>
        <v>0</v>
      </c>
      <c r="AP12" s="233"/>
      <c r="AQ12" s="233">
        <f>AP12*5</f>
        <v>0</v>
      </c>
      <c r="AR12" s="233"/>
      <c r="AS12" s="233">
        <f>AR12*1</f>
        <v>0</v>
      </c>
      <c r="AT12" s="233"/>
      <c r="AU12" s="133">
        <f>AT12*0.5</f>
        <v>0</v>
      </c>
      <c r="AV12" s="233"/>
      <c r="AW12" s="133">
        <f>AV12*1</f>
        <v>0</v>
      </c>
      <c r="AX12" s="136">
        <f>IF(AI12+AK12+AM12+AO12+AQ12+AS12+AU12+AW12&gt;10,10,AI12+AK12+AM12+AO12+AQ12+AS12+AU12+AW12)</f>
        <v>3</v>
      </c>
      <c r="AY12" s="236">
        <f>AG12+AX12</f>
        <v>15</v>
      </c>
      <c r="AZ12" s="237">
        <f>S12+AB12+AY12</f>
        <v>133</v>
      </c>
    </row>
    <row r="13" spans="1:52" s="105" customFormat="1" ht="16.5">
      <c r="A13" s="227">
        <v>9</v>
      </c>
      <c r="B13" s="228" t="s">
        <v>283</v>
      </c>
      <c r="C13" s="229">
        <v>23622</v>
      </c>
      <c r="D13" s="230" t="s">
        <v>40</v>
      </c>
      <c r="E13" s="231" t="s">
        <v>28</v>
      </c>
      <c r="F13" s="228" t="s">
        <v>264</v>
      </c>
      <c r="G13" s="232">
        <v>11</v>
      </c>
      <c r="H13" s="233">
        <f>G13*6</f>
        <v>66</v>
      </c>
      <c r="I13" s="233"/>
      <c r="J13" s="233">
        <f>I13*6</f>
        <v>0</v>
      </c>
      <c r="K13" s="233">
        <v>15</v>
      </c>
      <c r="L13" s="233">
        <f>IF(K13&gt;4,K13*2+4,K13*3)</f>
        <v>34</v>
      </c>
      <c r="M13" s="234"/>
      <c r="N13" s="233">
        <f>IF(M13&gt;4,M13*2+4,M13*3)</f>
        <v>0</v>
      </c>
      <c r="O13" s="234">
        <v>5</v>
      </c>
      <c r="P13" s="234">
        <f>O13*2</f>
        <v>10</v>
      </c>
      <c r="Q13" s="234">
        <v>2</v>
      </c>
      <c r="R13" s="234">
        <f>Q13*3</f>
        <v>6</v>
      </c>
      <c r="S13" s="235">
        <f>H13+J13+L13+N13+P13+R13</f>
        <v>116</v>
      </c>
      <c r="T13" s="227"/>
      <c r="U13" s="233">
        <f>IF(T13=0,0,6)</f>
        <v>0</v>
      </c>
      <c r="V13" s="233"/>
      <c r="W13" s="233">
        <f>V13*4</f>
        <v>0</v>
      </c>
      <c r="X13" s="233"/>
      <c r="Y13" s="233">
        <f>X13*3</f>
        <v>0</v>
      </c>
      <c r="Z13" s="233"/>
      <c r="AA13" s="233">
        <f>IF(Z13=0,0,6)</f>
        <v>0</v>
      </c>
      <c r="AB13" s="235">
        <f>U13+W13+Y13+AA13</f>
        <v>0</v>
      </c>
      <c r="AC13" s="227"/>
      <c r="AD13" s="233"/>
      <c r="AE13" s="235"/>
      <c r="AF13" s="227">
        <v>1</v>
      </c>
      <c r="AG13" s="233">
        <f>AF13*12</f>
        <v>12</v>
      </c>
      <c r="AH13" s="233"/>
      <c r="AI13" s="233">
        <f>AH13*5</f>
        <v>0</v>
      </c>
      <c r="AJ13" s="233">
        <v>1</v>
      </c>
      <c r="AK13" s="233">
        <f>AJ13*3</f>
        <v>3</v>
      </c>
      <c r="AL13" s="233">
        <v>1</v>
      </c>
      <c r="AM13" s="233">
        <f>AL13*1</f>
        <v>1</v>
      </c>
      <c r="AN13" s="233"/>
      <c r="AO13" s="233">
        <f>AN13*5</f>
        <v>0</v>
      </c>
      <c r="AP13" s="233"/>
      <c r="AQ13" s="233">
        <f>AP13*5</f>
        <v>0</v>
      </c>
      <c r="AR13" s="233">
        <v>1</v>
      </c>
      <c r="AS13" s="233">
        <f>AR13*1</f>
        <v>1</v>
      </c>
      <c r="AT13" s="233"/>
      <c r="AU13" s="133">
        <f>AT13*0.5</f>
        <v>0</v>
      </c>
      <c r="AV13" s="233"/>
      <c r="AW13" s="133">
        <f>AV13*1</f>
        <v>0</v>
      </c>
      <c r="AX13" s="136">
        <f>IF(AI13+AK13+AM13+AO13+AQ13+AS13+AU13+AW13&gt;10,10,AI13+AK13+AM13+AO13+AQ13+AS13+AU13+AW13)</f>
        <v>5</v>
      </c>
      <c r="AY13" s="236">
        <f>AG13+AX13</f>
        <v>17</v>
      </c>
      <c r="AZ13" s="237">
        <f>S13+AB13+AY13</f>
        <v>133</v>
      </c>
    </row>
    <row r="14" spans="1:52" s="105" customFormat="1" ht="16.5">
      <c r="A14" s="227">
        <v>10</v>
      </c>
      <c r="B14" s="228" t="s">
        <v>293</v>
      </c>
      <c r="C14" s="229">
        <v>24748</v>
      </c>
      <c r="D14" s="230" t="s">
        <v>40</v>
      </c>
      <c r="E14" s="231" t="s">
        <v>28</v>
      </c>
      <c r="F14" s="228" t="s">
        <v>264</v>
      </c>
      <c r="G14" s="232">
        <v>11</v>
      </c>
      <c r="H14" s="233">
        <f>G14*6</f>
        <v>66</v>
      </c>
      <c r="I14" s="233"/>
      <c r="J14" s="233">
        <f>I14*6</f>
        <v>0</v>
      </c>
      <c r="K14" s="233">
        <v>13</v>
      </c>
      <c r="L14" s="233">
        <f>IF(K14&gt;4,K14*2+4,K14*3)</f>
        <v>30</v>
      </c>
      <c r="M14" s="234"/>
      <c r="N14" s="233">
        <f>IF(M14&gt;4,M14*2+4,M14*3)</f>
        <v>0</v>
      </c>
      <c r="O14" s="234">
        <v>5</v>
      </c>
      <c r="P14" s="234">
        <f>O14*2</f>
        <v>10</v>
      </c>
      <c r="Q14" s="234">
        <v>2</v>
      </c>
      <c r="R14" s="234">
        <f>Q14*3</f>
        <v>6</v>
      </c>
      <c r="S14" s="235">
        <f>H14+J14+L14+N14+P14+R14</f>
        <v>112</v>
      </c>
      <c r="T14" s="227"/>
      <c r="U14" s="233">
        <f>IF(T14=0,0,6)</f>
        <v>0</v>
      </c>
      <c r="V14" s="233"/>
      <c r="W14" s="233">
        <f>V14*4</f>
        <v>0</v>
      </c>
      <c r="X14" s="233">
        <v>2</v>
      </c>
      <c r="Y14" s="233">
        <f>X14*3</f>
        <v>6</v>
      </c>
      <c r="Z14" s="233"/>
      <c r="AA14" s="233">
        <f>IF(Z14=0,0,6)</f>
        <v>0</v>
      </c>
      <c r="AB14" s="235">
        <f>U14+W14+Y14+AA14</f>
        <v>6</v>
      </c>
      <c r="AC14" s="227"/>
      <c r="AD14" s="233"/>
      <c r="AE14" s="235"/>
      <c r="AF14" s="227">
        <v>1</v>
      </c>
      <c r="AG14" s="233">
        <f>AF14*12</f>
        <v>12</v>
      </c>
      <c r="AH14" s="233"/>
      <c r="AI14" s="233">
        <f>AH14*5</f>
        <v>0</v>
      </c>
      <c r="AJ14" s="233">
        <v>1</v>
      </c>
      <c r="AK14" s="233">
        <f>AJ14*3</f>
        <v>3</v>
      </c>
      <c r="AL14" s="233"/>
      <c r="AM14" s="233">
        <f>AL14*1</f>
        <v>0</v>
      </c>
      <c r="AN14" s="233"/>
      <c r="AO14" s="233">
        <f>AN14*5</f>
        <v>0</v>
      </c>
      <c r="AP14" s="233"/>
      <c r="AQ14" s="233">
        <f>AP14*5</f>
        <v>0</v>
      </c>
      <c r="AR14" s="233"/>
      <c r="AS14" s="233">
        <f>AR14*1</f>
        <v>0</v>
      </c>
      <c r="AT14" s="233"/>
      <c r="AU14" s="133">
        <f>AT14*0.5</f>
        <v>0</v>
      </c>
      <c r="AV14" s="233"/>
      <c r="AW14" s="133">
        <f>AV14*1</f>
        <v>0</v>
      </c>
      <c r="AX14" s="136">
        <f>IF(AI14+AK14+AM14+AO14+AQ14+AS14+AU14+AW14&gt;10,10,AI14+AK14+AM14+AO14+AQ14+AS14+AU14+AW14)</f>
        <v>3</v>
      </c>
      <c r="AY14" s="236">
        <f>AG14+AX14</f>
        <v>15</v>
      </c>
      <c r="AZ14" s="237">
        <f>S14+AB14+AY14</f>
        <v>133</v>
      </c>
    </row>
    <row r="15" spans="1:52" s="105" customFormat="1" ht="16.5">
      <c r="A15" s="227">
        <v>11</v>
      </c>
      <c r="B15" s="228" t="s">
        <v>282</v>
      </c>
      <c r="C15" s="229">
        <v>20986</v>
      </c>
      <c r="D15" s="230" t="s">
        <v>40</v>
      </c>
      <c r="E15" s="231" t="s">
        <v>28</v>
      </c>
      <c r="F15" s="228" t="s">
        <v>264</v>
      </c>
      <c r="G15" s="232">
        <v>11</v>
      </c>
      <c r="H15" s="233">
        <f>G15*6</f>
        <v>66</v>
      </c>
      <c r="I15" s="233"/>
      <c r="J15" s="233">
        <f>I15*6</f>
        <v>0</v>
      </c>
      <c r="K15" s="233">
        <v>15</v>
      </c>
      <c r="L15" s="233">
        <f>IF(K15&gt;4,K15*2+4,K15*3)</f>
        <v>34</v>
      </c>
      <c r="M15" s="234"/>
      <c r="N15" s="233">
        <f>IF(M15&gt;4,M15*2+4,M15*3)</f>
        <v>0</v>
      </c>
      <c r="O15" s="234">
        <v>5</v>
      </c>
      <c r="P15" s="234">
        <f>O15*2</f>
        <v>10</v>
      </c>
      <c r="Q15" s="234">
        <v>2</v>
      </c>
      <c r="R15" s="234">
        <f>Q15*3</f>
        <v>6</v>
      </c>
      <c r="S15" s="235">
        <f>H15+J15+L15+N15+P15+R15</f>
        <v>116</v>
      </c>
      <c r="T15" s="227"/>
      <c r="U15" s="233">
        <f>IF(T15=0,0,6)</f>
        <v>0</v>
      </c>
      <c r="V15" s="233"/>
      <c r="W15" s="233">
        <f>V15*4</f>
        <v>0</v>
      </c>
      <c r="X15" s="233"/>
      <c r="Y15" s="233">
        <f>X15*3</f>
        <v>0</v>
      </c>
      <c r="Z15" s="233"/>
      <c r="AA15" s="233">
        <f>IF(Z15=0,0,6)</f>
        <v>0</v>
      </c>
      <c r="AB15" s="235">
        <f>U15+W15+Y15+AA15</f>
        <v>0</v>
      </c>
      <c r="AC15" s="227"/>
      <c r="AD15" s="233"/>
      <c r="AE15" s="235"/>
      <c r="AF15" s="227">
        <v>1</v>
      </c>
      <c r="AG15" s="233">
        <f>AF15*12</f>
        <v>12</v>
      </c>
      <c r="AH15" s="233"/>
      <c r="AI15" s="233">
        <f>AH15*5</f>
        <v>0</v>
      </c>
      <c r="AJ15" s="233">
        <v>1</v>
      </c>
      <c r="AK15" s="233">
        <f>AJ15*3</f>
        <v>3</v>
      </c>
      <c r="AL15" s="233">
        <v>1</v>
      </c>
      <c r="AM15" s="233">
        <f>AL15*1</f>
        <v>1</v>
      </c>
      <c r="AN15" s="233"/>
      <c r="AO15" s="233">
        <f>AN15*5</f>
        <v>0</v>
      </c>
      <c r="AP15" s="233"/>
      <c r="AQ15" s="233">
        <f>AP15*5</f>
        <v>0</v>
      </c>
      <c r="AR15" s="233"/>
      <c r="AS15" s="233">
        <f>AR15*1</f>
        <v>0</v>
      </c>
      <c r="AT15" s="233"/>
      <c r="AU15" s="133">
        <f>AT15*0.5</f>
        <v>0</v>
      </c>
      <c r="AV15" s="233"/>
      <c r="AW15" s="133">
        <f>AV15*1</f>
        <v>0</v>
      </c>
      <c r="AX15" s="136">
        <f>IF(AI15+AK15+AM15+AO15+AQ15+AS15+AU15+AW15&gt;10,10,AI15+AK15+AM15+AO15+AQ15+AS15+AU15+AW15)</f>
        <v>4</v>
      </c>
      <c r="AY15" s="236">
        <f>AG15+AX15</f>
        <v>16</v>
      </c>
      <c r="AZ15" s="237">
        <f>S15+AB15+AY15</f>
        <v>132</v>
      </c>
    </row>
    <row r="16" spans="1:52" s="105" customFormat="1" ht="16.5">
      <c r="A16" s="227">
        <v>12</v>
      </c>
      <c r="B16" s="228" t="s">
        <v>290</v>
      </c>
      <c r="C16" s="229">
        <v>23047</v>
      </c>
      <c r="D16" s="230" t="s">
        <v>40</v>
      </c>
      <c r="E16" s="231" t="s">
        <v>28</v>
      </c>
      <c r="F16" s="228" t="s">
        <v>264</v>
      </c>
      <c r="G16" s="232">
        <v>11</v>
      </c>
      <c r="H16" s="233">
        <f>G16*6</f>
        <v>66</v>
      </c>
      <c r="I16" s="233"/>
      <c r="J16" s="233">
        <f>I16*6</f>
        <v>0</v>
      </c>
      <c r="K16" s="233">
        <v>15</v>
      </c>
      <c r="L16" s="233">
        <f>IF(K16&gt;4,K16*2+4,K16*3)</f>
        <v>34</v>
      </c>
      <c r="M16" s="234"/>
      <c r="N16" s="233">
        <f>IF(M16&gt;4,M16*2+4,M16*3)</f>
        <v>0</v>
      </c>
      <c r="O16" s="234">
        <v>5</v>
      </c>
      <c r="P16" s="234">
        <f>O16*2</f>
        <v>10</v>
      </c>
      <c r="Q16" s="234">
        <v>2</v>
      </c>
      <c r="R16" s="234">
        <f>Q16*3</f>
        <v>6</v>
      </c>
      <c r="S16" s="235">
        <f>H16+J16+L16+N16+P16+R16</f>
        <v>116</v>
      </c>
      <c r="T16" s="227"/>
      <c r="U16" s="233">
        <f>IF(T16=0,0,6)</f>
        <v>0</v>
      </c>
      <c r="V16" s="233"/>
      <c r="W16" s="233">
        <f>V16*4</f>
        <v>0</v>
      </c>
      <c r="X16" s="233"/>
      <c r="Y16" s="233">
        <f>X16*3</f>
        <v>0</v>
      </c>
      <c r="Z16" s="233"/>
      <c r="AA16" s="233">
        <f>IF(Z16=0,0,6)</f>
        <v>0</v>
      </c>
      <c r="AB16" s="235">
        <f>U16+W16+Y16+AA16</f>
        <v>0</v>
      </c>
      <c r="AC16" s="227"/>
      <c r="AD16" s="233"/>
      <c r="AE16" s="235"/>
      <c r="AF16" s="227">
        <v>1</v>
      </c>
      <c r="AG16" s="233">
        <f>AF16*12</f>
        <v>12</v>
      </c>
      <c r="AH16" s="233"/>
      <c r="AI16" s="233">
        <f>AH16*5</f>
        <v>0</v>
      </c>
      <c r="AJ16" s="233">
        <v>1</v>
      </c>
      <c r="AK16" s="233">
        <f>AJ16*3</f>
        <v>3</v>
      </c>
      <c r="AL16" s="233"/>
      <c r="AM16" s="233">
        <f>AL16*1</f>
        <v>0</v>
      </c>
      <c r="AN16" s="233"/>
      <c r="AO16" s="233">
        <f>AN16*5</f>
        <v>0</v>
      </c>
      <c r="AP16" s="233"/>
      <c r="AQ16" s="233">
        <f>AP16*5</f>
        <v>0</v>
      </c>
      <c r="AR16" s="233"/>
      <c r="AS16" s="233">
        <f>AR16*1</f>
        <v>0</v>
      </c>
      <c r="AT16" s="233"/>
      <c r="AU16" s="133">
        <f>AT16*0.5</f>
        <v>0</v>
      </c>
      <c r="AV16" s="233"/>
      <c r="AW16" s="133">
        <f>AV16*1</f>
        <v>0</v>
      </c>
      <c r="AX16" s="136">
        <f>IF(AI16+AK16+AM16+AO16+AQ16+AS16+AU16+AW16&gt;10,10,AI16+AK16+AM16+AO16+AQ16+AS16+AU16+AW16)</f>
        <v>3</v>
      </c>
      <c r="AY16" s="236">
        <f>AG16+AX16</f>
        <v>15</v>
      </c>
      <c r="AZ16" s="237">
        <f>S16+AB16+AY16</f>
        <v>131</v>
      </c>
    </row>
    <row r="17" spans="1:52" s="105" customFormat="1" ht="16.5">
      <c r="A17" s="227">
        <v>13</v>
      </c>
      <c r="B17" s="228" t="s">
        <v>289</v>
      </c>
      <c r="C17" s="229">
        <v>23347</v>
      </c>
      <c r="D17" s="230" t="s">
        <v>40</v>
      </c>
      <c r="E17" s="231" t="s">
        <v>28</v>
      </c>
      <c r="F17" s="228" t="s">
        <v>264</v>
      </c>
      <c r="G17" s="232">
        <v>11</v>
      </c>
      <c r="H17" s="233">
        <f>G17*6</f>
        <v>66</v>
      </c>
      <c r="I17" s="233"/>
      <c r="J17" s="233">
        <f>I17*6</f>
        <v>0</v>
      </c>
      <c r="K17" s="233">
        <v>15</v>
      </c>
      <c r="L17" s="233">
        <f>IF(K17&gt;4,K17*2+4,K17*3)</f>
        <v>34</v>
      </c>
      <c r="M17" s="234"/>
      <c r="N17" s="233">
        <f>IF(M17&gt;4,M17*2+4,M17*3)</f>
        <v>0</v>
      </c>
      <c r="O17" s="234">
        <v>5</v>
      </c>
      <c r="P17" s="234">
        <f>O17*2</f>
        <v>10</v>
      </c>
      <c r="Q17" s="234">
        <v>2</v>
      </c>
      <c r="R17" s="234">
        <f>Q17*3</f>
        <v>6</v>
      </c>
      <c r="S17" s="235">
        <f>H17+J17+L17+N17+P17+R17</f>
        <v>116</v>
      </c>
      <c r="T17" s="227"/>
      <c r="U17" s="233">
        <f>IF(T17=0,0,6)</f>
        <v>0</v>
      </c>
      <c r="V17" s="233"/>
      <c r="W17" s="233">
        <f>V17*4</f>
        <v>0</v>
      </c>
      <c r="X17" s="233"/>
      <c r="Y17" s="233">
        <f>X17*3</f>
        <v>0</v>
      </c>
      <c r="Z17" s="233"/>
      <c r="AA17" s="233">
        <f>IF(Z17=0,0,6)</f>
        <v>0</v>
      </c>
      <c r="AB17" s="235">
        <f>U17+W17+Y17+AA17</f>
        <v>0</v>
      </c>
      <c r="AC17" s="227"/>
      <c r="AD17" s="233"/>
      <c r="AE17" s="235"/>
      <c r="AF17" s="227">
        <v>1</v>
      </c>
      <c r="AG17" s="233">
        <f>AF17*12</f>
        <v>12</v>
      </c>
      <c r="AH17" s="233"/>
      <c r="AI17" s="233">
        <f>AH17*5</f>
        <v>0</v>
      </c>
      <c r="AJ17" s="233">
        <v>1</v>
      </c>
      <c r="AK17" s="233">
        <f>AJ17*3</f>
        <v>3</v>
      </c>
      <c r="AL17" s="233"/>
      <c r="AM17" s="233">
        <f>AL17*1</f>
        <v>0</v>
      </c>
      <c r="AN17" s="233"/>
      <c r="AO17" s="233">
        <f>AN17*5</f>
        <v>0</v>
      </c>
      <c r="AP17" s="233"/>
      <c r="AQ17" s="233">
        <f>AP17*5</f>
        <v>0</v>
      </c>
      <c r="AR17" s="233"/>
      <c r="AS17" s="233">
        <f>AR17*1</f>
        <v>0</v>
      </c>
      <c r="AT17" s="233"/>
      <c r="AU17" s="133">
        <f>AT17*0.5</f>
        <v>0</v>
      </c>
      <c r="AV17" s="233"/>
      <c r="AW17" s="133">
        <f>AV17*1</f>
        <v>0</v>
      </c>
      <c r="AX17" s="136">
        <f>IF(AI17+AK17+AM17+AO17+AQ17+AS17+AU17+AW17&gt;10,10,AI17+AK17+AM17+AO17+AQ17+AS17+AU17+AW17)</f>
        <v>3</v>
      </c>
      <c r="AY17" s="236">
        <f>AG17+AX17</f>
        <v>15</v>
      </c>
      <c r="AZ17" s="237">
        <f>S17+AB17+AY17</f>
        <v>131</v>
      </c>
    </row>
    <row r="18" spans="1:52" s="106" customFormat="1" ht="16.5">
      <c r="A18" s="227">
        <v>14</v>
      </c>
      <c r="B18" s="228" t="s">
        <v>281</v>
      </c>
      <c r="C18" s="229">
        <v>24770</v>
      </c>
      <c r="D18" s="230" t="s">
        <v>40</v>
      </c>
      <c r="E18" s="231" t="s">
        <v>28</v>
      </c>
      <c r="F18" s="228" t="s">
        <v>264</v>
      </c>
      <c r="G18" s="232">
        <v>11</v>
      </c>
      <c r="H18" s="233">
        <f>G18*6</f>
        <v>66</v>
      </c>
      <c r="I18" s="233"/>
      <c r="J18" s="233">
        <f>I18*6</f>
        <v>0</v>
      </c>
      <c r="K18" s="233">
        <v>13</v>
      </c>
      <c r="L18" s="233">
        <f>IF(K18&gt;4,K18*2+4,K18*3)</f>
        <v>30</v>
      </c>
      <c r="M18" s="234"/>
      <c r="N18" s="233">
        <f>IF(M18&gt;4,M18*2+4,M18*3)</f>
        <v>0</v>
      </c>
      <c r="O18" s="234">
        <v>5</v>
      </c>
      <c r="P18" s="234">
        <f>O18*2</f>
        <v>10</v>
      </c>
      <c r="Q18" s="234">
        <v>2</v>
      </c>
      <c r="R18" s="234">
        <f>Q18*3</f>
        <v>6</v>
      </c>
      <c r="S18" s="235">
        <f>H18+J18+L18+N18+P18+R18</f>
        <v>112</v>
      </c>
      <c r="T18" s="227"/>
      <c r="U18" s="233">
        <f>IF(T18=0,0,6)</f>
        <v>0</v>
      </c>
      <c r="V18" s="233"/>
      <c r="W18" s="233">
        <f>V18*4</f>
        <v>0</v>
      </c>
      <c r="X18" s="233">
        <v>1</v>
      </c>
      <c r="Y18" s="233">
        <f>X18*3</f>
        <v>3</v>
      </c>
      <c r="Z18" s="233"/>
      <c r="AA18" s="233">
        <f>IF(Z18=0,0,6)</f>
        <v>0</v>
      </c>
      <c r="AB18" s="235">
        <f>U18+W18+Y18+AA18</f>
        <v>3</v>
      </c>
      <c r="AC18" s="227"/>
      <c r="AD18" s="233"/>
      <c r="AE18" s="235"/>
      <c r="AF18" s="227">
        <v>1</v>
      </c>
      <c r="AG18" s="233">
        <f>AF18*12</f>
        <v>12</v>
      </c>
      <c r="AH18" s="233"/>
      <c r="AI18" s="233">
        <f>AH18*5</f>
        <v>0</v>
      </c>
      <c r="AJ18" s="233">
        <v>1</v>
      </c>
      <c r="AK18" s="233">
        <f>AJ18*3</f>
        <v>3</v>
      </c>
      <c r="AL18" s="233"/>
      <c r="AM18" s="233">
        <f>AL18*1</f>
        <v>0</v>
      </c>
      <c r="AN18" s="233"/>
      <c r="AO18" s="233">
        <f>AN18*5</f>
        <v>0</v>
      </c>
      <c r="AP18" s="233"/>
      <c r="AQ18" s="233">
        <f>AP18*5</f>
        <v>0</v>
      </c>
      <c r="AR18" s="233"/>
      <c r="AS18" s="233">
        <f>AR18*1</f>
        <v>0</v>
      </c>
      <c r="AT18" s="233"/>
      <c r="AU18" s="133">
        <f>AT18*0.5</f>
        <v>0</v>
      </c>
      <c r="AV18" s="233"/>
      <c r="AW18" s="133">
        <f>AV18*1</f>
        <v>0</v>
      </c>
      <c r="AX18" s="136">
        <f>IF(AI18+AK18+AM18+AO18+AQ18+AS18+AU18+AW18&gt;10,10,AI18+AK18+AM18+AO18+AQ18+AS18+AU18+AW18)</f>
        <v>3</v>
      </c>
      <c r="AY18" s="236">
        <f>AG18+AX18</f>
        <v>15</v>
      </c>
      <c r="AZ18" s="237">
        <f>S18+AB18+AY18</f>
        <v>130</v>
      </c>
    </row>
    <row r="19" spans="1:52" s="105" customFormat="1" ht="14.25" customHeight="1">
      <c r="A19" s="227">
        <v>15</v>
      </c>
      <c r="B19" s="228" t="s">
        <v>263</v>
      </c>
      <c r="C19" s="229">
        <v>22838</v>
      </c>
      <c r="D19" s="230" t="s">
        <v>40</v>
      </c>
      <c r="E19" s="231" t="s">
        <v>28</v>
      </c>
      <c r="F19" s="228" t="s">
        <v>264</v>
      </c>
      <c r="G19" s="232">
        <v>11</v>
      </c>
      <c r="H19" s="233">
        <f>G19*6</f>
        <v>66</v>
      </c>
      <c r="I19" s="233"/>
      <c r="J19" s="233">
        <f>I19*6</f>
        <v>0</v>
      </c>
      <c r="K19" s="233">
        <v>14</v>
      </c>
      <c r="L19" s="233">
        <f>IF(K19&gt;4,K19*2+4,K19*3)</f>
        <v>32</v>
      </c>
      <c r="M19" s="234"/>
      <c r="N19" s="233">
        <f>IF(M19&gt;4,M19*2+4,M19*3)</f>
        <v>0</v>
      </c>
      <c r="O19" s="234">
        <v>4</v>
      </c>
      <c r="P19" s="234">
        <f>O19*2</f>
        <v>8</v>
      </c>
      <c r="Q19" s="234">
        <v>2</v>
      </c>
      <c r="R19" s="234">
        <f>Q19*3</f>
        <v>6</v>
      </c>
      <c r="S19" s="235">
        <f>H19+J19+L19+N19+P19+R19</f>
        <v>112</v>
      </c>
      <c r="T19" s="227"/>
      <c r="U19" s="233">
        <f>IF(T19=0,0,6)</f>
        <v>0</v>
      </c>
      <c r="V19" s="233"/>
      <c r="W19" s="233">
        <f>V19*4</f>
        <v>0</v>
      </c>
      <c r="X19" s="233"/>
      <c r="Y19" s="233">
        <f>X19*3</f>
        <v>0</v>
      </c>
      <c r="Z19" s="233"/>
      <c r="AA19" s="233">
        <f>IF(Z19=0,0,6)</f>
        <v>0</v>
      </c>
      <c r="AB19" s="235">
        <f>U19+W19+Y19+AA19</f>
        <v>0</v>
      </c>
      <c r="AC19" s="227"/>
      <c r="AD19" s="233"/>
      <c r="AE19" s="235"/>
      <c r="AF19" s="227">
        <v>1</v>
      </c>
      <c r="AG19" s="233">
        <f>AF19*12</f>
        <v>12</v>
      </c>
      <c r="AH19" s="233"/>
      <c r="AI19" s="233">
        <f>AH19*5</f>
        <v>0</v>
      </c>
      <c r="AJ19" s="233">
        <v>1</v>
      </c>
      <c r="AK19" s="233">
        <f>AJ19*3</f>
        <v>3</v>
      </c>
      <c r="AL19" s="233">
        <v>1</v>
      </c>
      <c r="AM19" s="233">
        <f>AL19*1</f>
        <v>1</v>
      </c>
      <c r="AN19" s="233"/>
      <c r="AO19" s="233">
        <f>AN19*5</f>
        <v>0</v>
      </c>
      <c r="AP19" s="233"/>
      <c r="AQ19" s="233">
        <f>AP19*5</f>
        <v>0</v>
      </c>
      <c r="AR19" s="233">
        <v>1</v>
      </c>
      <c r="AS19" s="233">
        <f>AR19*1</f>
        <v>1</v>
      </c>
      <c r="AT19" s="233"/>
      <c r="AU19" s="133">
        <f>AT19*0.5</f>
        <v>0</v>
      </c>
      <c r="AV19" s="233"/>
      <c r="AW19" s="133">
        <f>AV19*1</f>
        <v>0</v>
      </c>
      <c r="AX19" s="136">
        <f>IF(AI19+AK19+AM19+AO19+AQ19+AS19+AU19+AW19&gt;10,10,AI19+AK19+AM19+AO19+AQ19+AS19+AU19+AW19)</f>
        <v>5</v>
      </c>
      <c r="AY19" s="236">
        <f>AG19+AX19</f>
        <v>17</v>
      </c>
      <c r="AZ19" s="237">
        <f>S19+AB19+AY19</f>
        <v>129</v>
      </c>
    </row>
    <row r="20" spans="1:52" s="106" customFormat="1" ht="16.5">
      <c r="A20" s="227">
        <v>16</v>
      </c>
      <c r="B20" s="228" t="s">
        <v>277</v>
      </c>
      <c r="C20" s="229">
        <v>23855</v>
      </c>
      <c r="D20" s="230" t="s">
        <v>40</v>
      </c>
      <c r="E20" s="231" t="s">
        <v>28</v>
      </c>
      <c r="F20" s="228" t="s">
        <v>264</v>
      </c>
      <c r="G20" s="232">
        <v>11</v>
      </c>
      <c r="H20" s="233">
        <f>G20*6</f>
        <v>66</v>
      </c>
      <c r="I20" s="233"/>
      <c r="J20" s="233">
        <f>I20*6</f>
        <v>0</v>
      </c>
      <c r="K20" s="233">
        <v>12</v>
      </c>
      <c r="L20" s="233">
        <f>IF(K20&gt;4,K20*2+4,K20*3)</f>
        <v>28</v>
      </c>
      <c r="M20" s="234"/>
      <c r="N20" s="233">
        <f>IF(M20&gt;4,M20*2+4,M20*3)</f>
        <v>0</v>
      </c>
      <c r="O20" s="234">
        <v>5</v>
      </c>
      <c r="P20" s="234">
        <f>O20*2</f>
        <v>10</v>
      </c>
      <c r="Q20" s="234">
        <v>2</v>
      </c>
      <c r="R20" s="234">
        <f>Q20*3</f>
        <v>6</v>
      </c>
      <c r="S20" s="235">
        <f>H20+J20+L20+N20+P20+R20</f>
        <v>110</v>
      </c>
      <c r="T20" s="227"/>
      <c r="U20" s="233">
        <f>IF(T20=0,0,6)</f>
        <v>0</v>
      </c>
      <c r="V20" s="233"/>
      <c r="W20" s="233">
        <f>V20*4</f>
        <v>0</v>
      </c>
      <c r="X20" s="233">
        <v>1</v>
      </c>
      <c r="Y20" s="233">
        <f>X20*3</f>
        <v>3</v>
      </c>
      <c r="Z20" s="233"/>
      <c r="AA20" s="233">
        <f>IF(Z20=0,0,6)</f>
        <v>0</v>
      </c>
      <c r="AB20" s="235">
        <f>U20+W20+Y20+AA20</f>
        <v>3</v>
      </c>
      <c r="AC20" s="227"/>
      <c r="AD20" s="233"/>
      <c r="AE20" s="235"/>
      <c r="AF20" s="227">
        <v>1</v>
      </c>
      <c r="AG20" s="233">
        <f>AF20*12</f>
        <v>12</v>
      </c>
      <c r="AH20" s="233"/>
      <c r="AI20" s="233">
        <f>AH20*5</f>
        <v>0</v>
      </c>
      <c r="AJ20" s="233">
        <v>1</v>
      </c>
      <c r="AK20" s="233">
        <f>AJ20*3</f>
        <v>3</v>
      </c>
      <c r="AL20" s="233"/>
      <c r="AM20" s="233">
        <f>AL20*1</f>
        <v>0</v>
      </c>
      <c r="AN20" s="233"/>
      <c r="AO20" s="233">
        <f>AN20*5</f>
        <v>0</v>
      </c>
      <c r="AP20" s="233"/>
      <c r="AQ20" s="233">
        <f>AP20*5</f>
        <v>0</v>
      </c>
      <c r="AR20" s="233"/>
      <c r="AS20" s="233">
        <f>AR20*1</f>
        <v>0</v>
      </c>
      <c r="AT20" s="233"/>
      <c r="AU20" s="133">
        <f>AT20*0.5</f>
        <v>0</v>
      </c>
      <c r="AV20" s="233"/>
      <c r="AW20" s="133">
        <f>AV20*1</f>
        <v>0</v>
      </c>
      <c r="AX20" s="136">
        <f>IF(AI20+AK20+AM20+AO20+AQ20+AS20+AU20+AW20&gt;10,10,AI20+AK20+AM20+AO20+AQ20+AS20+AU20+AW20)</f>
        <v>3</v>
      </c>
      <c r="AY20" s="236">
        <f>AG20+AX20</f>
        <v>15</v>
      </c>
      <c r="AZ20" s="237">
        <f>S20+AB20+AY20</f>
        <v>128</v>
      </c>
    </row>
    <row r="21" spans="1:52" s="105" customFormat="1" ht="16.5">
      <c r="A21" s="227">
        <v>17</v>
      </c>
      <c r="B21" s="228" t="s">
        <v>274</v>
      </c>
      <c r="C21" s="229">
        <v>26291</v>
      </c>
      <c r="D21" s="230" t="s">
        <v>40</v>
      </c>
      <c r="E21" s="231" t="s">
        <v>28</v>
      </c>
      <c r="F21" s="228" t="s">
        <v>264</v>
      </c>
      <c r="G21" s="232">
        <v>11</v>
      </c>
      <c r="H21" s="233">
        <f>G21*6</f>
        <v>66</v>
      </c>
      <c r="I21" s="233"/>
      <c r="J21" s="233">
        <f>I21*6</f>
        <v>0</v>
      </c>
      <c r="K21" s="233">
        <v>12</v>
      </c>
      <c r="L21" s="233">
        <f>IF(K21&gt;4,K21*2+4,K21*3)</f>
        <v>28</v>
      </c>
      <c r="M21" s="234"/>
      <c r="N21" s="233">
        <f>IF(M21&gt;4,M21*2+4,M21*3)</f>
        <v>0</v>
      </c>
      <c r="O21" s="234">
        <v>5</v>
      </c>
      <c r="P21" s="234">
        <f>O21*2</f>
        <v>10</v>
      </c>
      <c r="Q21" s="234">
        <v>2</v>
      </c>
      <c r="R21" s="234">
        <f>Q21*3</f>
        <v>6</v>
      </c>
      <c r="S21" s="235">
        <f>H21+J21+L21+N21+P21+R21</f>
        <v>110</v>
      </c>
      <c r="T21" s="227"/>
      <c r="U21" s="233">
        <f>IF(T21=0,0,6)</f>
        <v>0</v>
      </c>
      <c r="V21" s="233"/>
      <c r="W21" s="233">
        <f>V21*4</f>
        <v>0</v>
      </c>
      <c r="X21" s="233">
        <v>1</v>
      </c>
      <c r="Y21" s="233">
        <f>X21*3</f>
        <v>3</v>
      </c>
      <c r="Z21" s="233"/>
      <c r="AA21" s="233">
        <f>IF(Z21=0,0,6)</f>
        <v>0</v>
      </c>
      <c r="AB21" s="235">
        <f>U21+W21+Y21+AA21</f>
        <v>3</v>
      </c>
      <c r="AC21" s="227"/>
      <c r="AD21" s="233"/>
      <c r="AE21" s="235"/>
      <c r="AF21" s="227">
        <v>1</v>
      </c>
      <c r="AG21" s="233">
        <f>AF21*12</f>
        <v>12</v>
      </c>
      <c r="AH21" s="233"/>
      <c r="AI21" s="233">
        <f>AH21*5</f>
        <v>0</v>
      </c>
      <c r="AJ21" s="233">
        <v>1</v>
      </c>
      <c r="AK21" s="233">
        <f>AJ21*3</f>
        <v>3</v>
      </c>
      <c r="AL21" s="233"/>
      <c r="AM21" s="233">
        <f>AL21*1</f>
        <v>0</v>
      </c>
      <c r="AN21" s="233"/>
      <c r="AO21" s="233">
        <f>AN21*5</f>
        <v>0</v>
      </c>
      <c r="AP21" s="233"/>
      <c r="AQ21" s="233">
        <f>AP21*5</f>
        <v>0</v>
      </c>
      <c r="AR21" s="233"/>
      <c r="AS21" s="233">
        <f>AR21*1</f>
        <v>0</v>
      </c>
      <c r="AT21" s="233"/>
      <c r="AU21" s="133">
        <f>AT21*0.5</f>
        <v>0</v>
      </c>
      <c r="AV21" s="233"/>
      <c r="AW21" s="133">
        <f>AV21*1</f>
        <v>0</v>
      </c>
      <c r="AX21" s="136">
        <f>IF(AI21+AK21+AM21+AO21+AQ21+AS21+AU21+AW21&gt;10,10,AI21+AK21+AM21+AO21+AQ21+AS21+AU21+AW21)</f>
        <v>3</v>
      </c>
      <c r="AY21" s="236">
        <f>AG21+AX21</f>
        <v>15</v>
      </c>
      <c r="AZ21" s="237">
        <f>S21+AB21+AY21</f>
        <v>128</v>
      </c>
    </row>
    <row r="22" spans="1:52" s="105" customFormat="1" ht="17.25" customHeight="1">
      <c r="A22" s="227">
        <v>18</v>
      </c>
      <c r="B22" s="228" t="s">
        <v>272</v>
      </c>
      <c r="C22" s="229">
        <v>21733</v>
      </c>
      <c r="D22" s="230" t="s">
        <v>40</v>
      </c>
      <c r="E22" s="231" t="s">
        <v>28</v>
      </c>
      <c r="F22" s="228" t="s">
        <v>264</v>
      </c>
      <c r="G22" s="232">
        <v>11</v>
      </c>
      <c r="H22" s="233">
        <f>G22*6</f>
        <v>66</v>
      </c>
      <c r="I22" s="233"/>
      <c r="J22" s="233">
        <f>I22*6</f>
        <v>0</v>
      </c>
      <c r="K22" s="233">
        <v>13</v>
      </c>
      <c r="L22" s="233">
        <f>IF(K22&gt;4,K22*2+4,K22*3)</f>
        <v>30</v>
      </c>
      <c r="M22" s="234"/>
      <c r="N22" s="233">
        <f>IF(M22&gt;4,M22*2+4,M22*3)</f>
        <v>0</v>
      </c>
      <c r="O22" s="234">
        <v>5</v>
      </c>
      <c r="P22" s="234">
        <f>O22*2</f>
        <v>10</v>
      </c>
      <c r="Q22" s="234">
        <v>2</v>
      </c>
      <c r="R22" s="234">
        <f>Q22*3</f>
        <v>6</v>
      </c>
      <c r="S22" s="235">
        <f>H22+J22+L22+N22+P22+R22</f>
        <v>112</v>
      </c>
      <c r="T22" s="227"/>
      <c r="U22" s="233">
        <f>IF(T22=0,0,6)</f>
        <v>0</v>
      </c>
      <c r="V22" s="233"/>
      <c r="W22" s="233">
        <f>V22*4</f>
        <v>0</v>
      </c>
      <c r="X22" s="233"/>
      <c r="Y22" s="233">
        <f>X22*3</f>
        <v>0</v>
      </c>
      <c r="Z22" s="233"/>
      <c r="AA22" s="233">
        <f>IF(Z22=0,0,6)</f>
        <v>0</v>
      </c>
      <c r="AB22" s="235">
        <f>U22+W22+Y22+AA22</f>
        <v>0</v>
      </c>
      <c r="AC22" s="227"/>
      <c r="AD22" s="233"/>
      <c r="AE22" s="235"/>
      <c r="AF22" s="227">
        <v>1</v>
      </c>
      <c r="AG22" s="233">
        <f>AF22*12</f>
        <v>12</v>
      </c>
      <c r="AH22" s="233"/>
      <c r="AI22" s="233">
        <f>AH22*5</f>
        <v>0</v>
      </c>
      <c r="AJ22" s="233">
        <v>1</v>
      </c>
      <c r="AK22" s="233">
        <f>AJ22*3</f>
        <v>3</v>
      </c>
      <c r="AL22" s="233"/>
      <c r="AM22" s="233">
        <f>AL22*1</f>
        <v>0</v>
      </c>
      <c r="AN22" s="233"/>
      <c r="AO22" s="233">
        <f>AN22*5</f>
        <v>0</v>
      </c>
      <c r="AP22" s="233"/>
      <c r="AQ22" s="233">
        <f>AP22*5</f>
        <v>0</v>
      </c>
      <c r="AR22" s="233"/>
      <c r="AS22" s="233">
        <f>AR22*1</f>
        <v>0</v>
      </c>
      <c r="AT22" s="233"/>
      <c r="AU22" s="133">
        <f>AT22*0.5</f>
        <v>0</v>
      </c>
      <c r="AV22" s="233"/>
      <c r="AW22" s="133">
        <f>AV22*1</f>
        <v>0</v>
      </c>
      <c r="AX22" s="136">
        <f>IF(AI22+AK22+AM22+AO22+AQ22+AS22+AU22+AW22&gt;10,10,AI22+AK22+AM22+AO22+AQ22+AS22+AU22+AW22)</f>
        <v>3</v>
      </c>
      <c r="AY22" s="236">
        <f>AG22+AX22</f>
        <v>15</v>
      </c>
      <c r="AZ22" s="237">
        <f>S22+AB22+AY22</f>
        <v>127</v>
      </c>
    </row>
    <row r="23" spans="1:52" s="105" customFormat="1" ht="16.5">
      <c r="A23" s="227">
        <v>19</v>
      </c>
      <c r="B23" s="228" t="s">
        <v>348</v>
      </c>
      <c r="C23" s="229">
        <v>19532</v>
      </c>
      <c r="D23" s="230" t="s">
        <v>40</v>
      </c>
      <c r="E23" s="231" t="s">
        <v>28</v>
      </c>
      <c r="F23" s="228" t="s">
        <v>264</v>
      </c>
      <c r="G23" s="232">
        <v>10</v>
      </c>
      <c r="H23" s="233">
        <f>G23*6</f>
        <v>60</v>
      </c>
      <c r="I23" s="233"/>
      <c r="J23" s="233">
        <f>I23*6</f>
        <v>0</v>
      </c>
      <c r="K23" s="233">
        <v>17</v>
      </c>
      <c r="L23" s="233">
        <f>IF(K23&gt;4,K23*2+4,K23*3)</f>
        <v>38</v>
      </c>
      <c r="M23" s="234"/>
      <c r="N23" s="233">
        <f>IF(M23&gt;4,M23*2+4,M23*3)</f>
        <v>0</v>
      </c>
      <c r="O23" s="234">
        <v>5</v>
      </c>
      <c r="P23" s="234">
        <f>O23*2</f>
        <v>10</v>
      </c>
      <c r="Q23" s="234">
        <v>1</v>
      </c>
      <c r="R23" s="234">
        <f>Q23*3</f>
        <v>3</v>
      </c>
      <c r="S23" s="235">
        <f>H23+J23+L23+N23+P23+R23</f>
        <v>111</v>
      </c>
      <c r="T23" s="227"/>
      <c r="U23" s="233">
        <f>IF(T23=0,0,6)</f>
        <v>0</v>
      </c>
      <c r="V23" s="233"/>
      <c r="W23" s="233">
        <f>V23*4</f>
        <v>0</v>
      </c>
      <c r="X23" s="233"/>
      <c r="Y23" s="233">
        <f>X23*3</f>
        <v>0</v>
      </c>
      <c r="Z23" s="233"/>
      <c r="AA23" s="233">
        <f>IF(Z23=0,0,6)</f>
        <v>0</v>
      </c>
      <c r="AB23" s="235">
        <f>U23+W23+Y23+AA23</f>
        <v>0</v>
      </c>
      <c r="AC23" s="227"/>
      <c r="AD23" s="233"/>
      <c r="AE23" s="235"/>
      <c r="AF23" s="227">
        <v>1</v>
      </c>
      <c r="AG23" s="233">
        <f>AF23*12</f>
        <v>12</v>
      </c>
      <c r="AH23" s="233"/>
      <c r="AI23" s="233">
        <f>AH23*5</f>
        <v>0</v>
      </c>
      <c r="AJ23" s="233">
        <v>1</v>
      </c>
      <c r="AK23" s="233">
        <f>AJ23*3</f>
        <v>3</v>
      </c>
      <c r="AL23" s="233"/>
      <c r="AM23" s="233">
        <f>AL23*1</f>
        <v>0</v>
      </c>
      <c r="AN23" s="233"/>
      <c r="AO23" s="233">
        <f>AN23*5</f>
        <v>0</v>
      </c>
      <c r="AP23" s="233"/>
      <c r="AQ23" s="233">
        <f>AP23*5</f>
        <v>0</v>
      </c>
      <c r="AR23" s="233"/>
      <c r="AS23" s="233">
        <f>AR23*1</f>
        <v>0</v>
      </c>
      <c r="AT23" s="233"/>
      <c r="AU23" s="133">
        <f>AT23*0.5</f>
        <v>0</v>
      </c>
      <c r="AV23" s="233"/>
      <c r="AW23" s="133">
        <f>AV23*1</f>
        <v>0</v>
      </c>
      <c r="AX23" s="136">
        <f>IF(AI23+AK23+AM23+AO23+AQ23+AS23+AU23+AW23&gt;10,10,AI23+AK23+AM23+AO23+AQ23+AS23+AU23+AW23)</f>
        <v>3</v>
      </c>
      <c r="AY23" s="236">
        <f>AG23+AX23</f>
        <v>15</v>
      </c>
      <c r="AZ23" s="237">
        <f>S23+AB23+AY23</f>
        <v>126</v>
      </c>
    </row>
    <row r="24" spans="1:52" s="105" customFormat="1" ht="16.5">
      <c r="A24" s="227">
        <v>20</v>
      </c>
      <c r="B24" s="228" t="s">
        <v>279</v>
      </c>
      <c r="C24" s="229">
        <v>22863</v>
      </c>
      <c r="D24" s="230" t="s">
        <v>257</v>
      </c>
      <c r="E24" s="231" t="s">
        <v>28</v>
      </c>
      <c r="F24" s="228" t="s">
        <v>264</v>
      </c>
      <c r="G24" s="232">
        <v>11</v>
      </c>
      <c r="H24" s="233">
        <f>G24*6</f>
        <v>66</v>
      </c>
      <c r="I24" s="233"/>
      <c r="J24" s="233">
        <f>I24*6</f>
        <v>0</v>
      </c>
      <c r="K24" s="233">
        <v>11</v>
      </c>
      <c r="L24" s="233">
        <f>IF(K24&gt;4,K24*2+4,K24*3)</f>
        <v>26</v>
      </c>
      <c r="M24" s="234"/>
      <c r="N24" s="233">
        <f>IF(M24&gt;4,M24*2+4,M24*3)</f>
        <v>0</v>
      </c>
      <c r="O24" s="234">
        <v>5</v>
      </c>
      <c r="P24" s="234">
        <f>O24*2</f>
        <v>10</v>
      </c>
      <c r="Q24" s="234">
        <v>2</v>
      </c>
      <c r="R24" s="234">
        <f>Q24*3</f>
        <v>6</v>
      </c>
      <c r="S24" s="235">
        <f>H24+J24+L24+N24+P24+R24</f>
        <v>108</v>
      </c>
      <c r="T24" s="227"/>
      <c r="U24" s="233">
        <f>IF(T24=0,0,6)</f>
        <v>0</v>
      </c>
      <c r="V24" s="233"/>
      <c r="W24" s="233">
        <f>V24*4</f>
        <v>0</v>
      </c>
      <c r="X24" s="233">
        <v>1</v>
      </c>
      <c r="Y24" s="233">
        <f>X24*3</f>
        <v>3</v>
      </c>
      <c r="Z24" s="233"/>
      <c r="AA24" s="233">
        <f>IF(Z24=0,0,6)</f>
        <v>0</v>
      </c>
      <c r="AB24" s="235">
        <f>U24+W24+Y24+AA24</f>
        <v>3</v>
      </c>
      <c r="AC24" s="227"/>
      <c r="AD24" s="233"/>
      <c r="AE24" s="235"/>
      <c r="AF24" s="227">
        <v>1</v>
      </c>
      <c r="AG24" s="233">
        <f>AF24*12</f>
        <v>12</v>
      </c>
      <c r="AH24" s="233"/>
      <c r="AI24" s="233">
        <f>AH24*5</f>
        <v>0</v>
      </c>
      <c r="AJ24" s="233">
        <v>1</v>
      </c>
      <c r="AK24" s="233">
        <f>AJ24*3</f>
        <v>3</v>
      </c>
      <c r="AL24" s="233"/>
      <c r="AM24" s="233">
        <f>AL24*1</f>
        <v>0</v>
      </c>
      <c r="AN24" s="233"/>
      <c r="AO24" s="233">
        <f>AN24*5</f>
        <v>0</v>
      </c>
      <c r="AP24" s="233"/>
      <c r="AQ24" s="233">
        <f>AP24*5</f>
        <v>0</v>
      </c>
      <c r="AR24" s="233"/>
      <c r="AS24" s="233">
        <f>AR24*1</f>
        <v>0</v>
      </c>
      <c r="AT24" s="233"/>
      <c r="AU24" s="133">
        <f>AT24*0.5</f>
        <v>0</v>
      </c>
      <c r="AV24" s="233"/>
      <c r="AW24" s="133">
        <f>AV24*1</f>
        <v>0</v>
      </c>
      <c r="AX24" s="136">
        <f>IF(AI24+AK24+AM24+AO24+AQ24+AS24+AU24+AW24&gt;10,10,AI24+AK24+AM24+AO24+AQ24+AS24+AU24+AW24)</f>
        <v>3</v>
      </c>
      <c r="AY24" s="236">
        <f>AG24+AX24</f>
        <v>15</v>
      </c>
      <c r="AZ24" s="237">
        <f>S24+AB24+AY24</f>
        <v>126</v>
      </c>
    </row>
    <row r="25" spans="1:52" s="105" customFormat="1" ht="16.5">
      <c r="A25" s="227">
        <v>21</v>
      </c>
      <c r="B25" s="228" t="s">
        <v>275</v>
      </c>
      <c r="C25" s="229">
        <v>22337</v>
      </c>
      <c r="D25" s="230" t="s">
        <v>40</v>
      </c>
      <c r="E25" s="231" t="s">
        <v>28</v>
      </c>
      <c r="F25" s="228" t="s">
        <v>264</v>
      </c>
      <c r="G25" s="232">
        <v>11</v>
      </c>
      <c r="H25" s="233">
        <f>G25*6</f>
        <v>66</v>
      </c>
      <c r="I25" s="233"/>
      <c r="J25" s="233">
        <f>I25*6</f>
        <v>0</v>
      </c>
      <c r="K25" s="233">
        <v>12</v>
      </c>
      <c r="L25" s="233">
        <f>IF(K25&gt;4,K25*2+4,K25*3)</f>
        <v>28</v>
      </c>
      <c r="M25" s="234"/>
      <c r="N25" s="233">
        <f>IF(M25&gt;4,M25*2+4,M25*3)</f>
        <v>0</v>
      </c>
      <c r="O25" s="234">
        <v>5</v>
      </c>
      <c r="P25" s="234">
        <f>O25*2</f>
        <v>10</v>
      </c>
      <c r="Q25" s="234">
        <v>2</v>
      </c>
      <c r="R25" s="234">
        <f>Q25*3</f>
        <v>6</v>
      </c>
      <c r="S25" s="235">
        <f>H25+J25+L25+N25+P25+R25</f>
        <v>110</v>
      </c>
      <c r="T25" s="227"/>
      <c r="U25" s="233">
        <f>IF(T25=0,0,6)</f>
        <v>0</v>
      </c>
      <c r="V25" s="233"/>
      <c r="W25" s="233">
        <f>V25*4</f>
        <v>0</v>
      </c>
      <c r="X25" s="233"/>
      <c r="Y25" s="233">
        <f>X25*3</f>
        <v>0</v>
      </c>
      <c r="Z25" s="233"/>
      <c r="AA25" s="233">
        <f>IF(Z25=0,0,6)</f>
        <v>0</v>
      </c>
      <c r="AB25" s="235">
        <f>U25+W25+Y25+AA25</f>
        <v>0</v>
      </c>
      <c r="AC25" s="227"/>
      <c r="AD25" s="233"/>
      <c r="AE25" s="235"/>
      <c r="AF25" s="227">
        <v>1</v>
      </c>
      <c r="AG25" s="233">
        <f>AF25*12</f>
        <v>12</v>
      </c>
      <c r="AH25" s="233"/>
      <c r="AI25" s="233">
        <f>AH25*5</f>
        <v>0</v>
      </c>
      <c r="AJ25" s="233">
        <v>1</v>
      </c>
      <c r="AK25" s="233">
        <f>AJ25*3</f>
        <v>3</v>
      </c>
      <c r="AL25" s="233"/>
      <c r="AM25" s="233">
        <f>AL25*1</f>
        <v>0</v>
      </c>
      <c r="AN25" s="233"/>
      <c r="AO25" s="233">
        <f>AN25*5</f>
        <v>0</v>
      </c>
      <c r="AP25" s="233"/>
      <c r="AQ25" s="233">
        <f>AP25*5</f>
        <v>0</v>
      </c>
      <c r="AR25" s="233"/>
      <c r="AS25" s="233">
        <f>AR25*1</f>
        <v>0</v>
      </c>
      <c r="AT25" s="233"/>
      <c r="AU25" s="133">
        <f>AT25*0.5</f>
        <v>0</v>
      </c>
      <c r="AV25" s="233"/>
      <c r="AW25" s="133">
        <f>AV25*1</f>
        <v>0</v>
      </c>
      <c r="AX25" s="136">
        <f>IF(AI25+AK25+AM25+AO25+AQ25+AS25+AU25+AW25&gt;10,10,AI25+AK25+AM25+AO25+AQ25+AS25+AU25+AW25)</f>
        <v>3</v>
      </c>
      <c r="AY25" s="236">
        <f>AG25+AX25</f>
        <v>15</v>
      </c>
      <c r="AZ25" s="237">
        <f>S25+AB25+AY25</f>
        <v>125</v>
      </c>
    </row>
    <row r="26" spans="1:52" s="105" customFormat="1" ht="16.5">
      <c r="A26" s="227">
        <v>22</v>
      </c>
      <c r="B26" s="228" t="s">
        <v>294</v>
      </c>
      <c r="C26" s="229">
        <v>23542</v>
      </c>
      <c r="D26" s="230" t="s">
        <v>40</v>
      </c>
      <c r="E26" s="231" t="s">
        <v>28</v>
      </c>
      <c r="F26" s="228" t="s">
        <v>264</v>
      </c>
      <c r="G26" s="232">
        <v>9</v>
      </c>
      <c r="H26" s="233">
        <f>G26*6</f>
        <v>54</v>
      </c>
      <c r="I26" s="233"/>
      <c r="J26" s="233">
        <f>I26*6</f>
        <v>0</v>
      </c>
      <c r="K26" s="233">
        <v>18</v>
      </c>
      <c r="L26" s="233">
        <f>IF(K26&gt;4,K26*2+4,K26*3)</f>
        <v>40</v>
      </c>
      <c r="M26" s="234"/>
      <c r="N26" s="233">
        <f>IF(M26&gt;4,M26*2+4,M26*3)</f>
        <v>0</v>
      </c>
      <c r="O26" s="234">
        <v>5</v>
      </c>
      <c r="P26" s="234">
        <f>O26*2</f>
        <v>10</v>
      </c>
      <c r="Q26" s="234">
        <v>2</v>
      </c>
      <c r="R26" s="234">
        <f>Q26*3</f>
        <v>6</v>
      </c>
      <c r="S26" s="235">
        <f>H26+J26+L26+N26+P26+R26</f>
        <v>110</v>
      </c>
      <c r="T26" s="227"/>
      <c r="U26" s="233">
        <f>IF(T26=0,0,6)</f>
        <v>0</v>
      </c>
      <c r="V26" s="233"/>
      <c r="W26" s="233">
        <f>V26*4</f>
        <v>0</v>
      </c>
      <c r="X26" s="233"/>
      <c r="Y26" s="233">
        <f>X26*3</f>
        <v>0</v>
      </c>
      <c r="Z26" s="233"/>
      <c r="AA26" s="233">
        <f>IF(Z26=0,0,6)</f>
        <v>0</v>
      </c>
      <c r="AB26" s="235">
        <f>U26+W26+Y26+AA26</f>
        <v>0</v>
      </c>
      <c r="AC26" s="227"/>
      <c r="AD26" s="233"/>
      <c r="AE26" s="235"/>
      <c r="AF26" s="227">
        <v>1</v>
      </c>
      <c r="AG26" s="233">
        <f>AF26*12</f>
        <v>12</v>
      </c>
      <c r="AH26" s="233"/>
      <c r="AI26" s="233">
        <f>AH26*5</f>
        <v>0</v>
      </c>
      <c r="AJ26" s="233">
        <v>1</v>
      </c>
      <c r="AK26" s="233">
        <f>AJ26*3</f>
        <v>3</v>
      </c>
      <c r="AL26" s="233"/>
      <c r="AM26" s="233">
        <f>AL26*1</f>
        <v>0</v>
      </c>
      <c r="AN26" s="233"/>
      <c r="AO26" s="233">
        <f>AN26*5</f>
        <v>0</v>
      </c>
      <c r="AP26" s="233"/>
      <c r="AQ26" s="233">
        <f>AP26*5</f>
        <v>0</v>
      </c>
      <c r="AR26" s="233"/>
      <c r="AS26" s="233">
        <f>AR26*1</f>
        <v>0</v>
      </c>
      <c r="AT26" s="233"/>
      <c r="AU26" s="133">
        <f>AT26*0.5</f>
        <v>0</v>
      </c>
      <c r="AV26" s="233"/>
      <c r="AW26" s="133">
        <f>AV26*1</f>
        <v>0</v>
      </c>
      <c r="AX26" s="136">
        <f>IF(AI26+AK26+AM26+AO26+AQ26+AS26+AU26+AW26&gt;10,10,AI26+AK26+AM26+AO26+AQ26+AS26+AU26+AW26)</f>
        <v>3</v>
      </c>
      <c r="AY26" s="236">
        <f>AG26+AX26</f>
        <v>15</v>
      </c>
      <c r="AZ26" s="237">
        <f>S26+AB26+AY26</f>
        <v>125</v>
      </c>
    </row>
    <row r="27" spans="1:52" s="105" customFormat="1" ht="16.5">
      <c r="A27" s="227">
        <v>23</v>
      </c>
      <c r="B27" s="228" t="s">
        <v>280</v>
      </c>
      <c r="C27" s="229">
        <v>24593</v>
      </c>
      <c r="D27" s="230" t="s">
        <v>40</v>
      </c>
      <c r="E27" s="231" t="s">
        <v>28</v>
      </c>
      <c r="F27" s="228" t="s">
        <v>264</v>
      </c>
      <c r="G27" s="232">
        <v>11</v>
      </c>
      <c r="H27" s="233">
        <f>G27*6</f>
        <v>66</v>
      </c>
      <c r="I27" s="233"/>
      <c r="J27" s="233">
        <f>I27*6</f>
        <v>0</v>
      </c>
      <c r="K27" s="233">
        <v>12</v>
      </c>
      <c r="L27" s="233">
        <f>IF(K27&gt;4,K27*2+4,K27*3)</f>
        <v>28</v>
      </c>
      <c r="M27" s="234"/>
      <c r="N27" s="233">
        <f>IF(M27&gt;4,M27*2+4,M27*3)</f>
        <v>0</v>
      </c>
      <c r="O27" s="234">
        <v>5</v>
      </c>
      <c r="P27" s="234">
        <f>O27*2</f>
        <v>10</v>
      </c>
      <c r="Q27" s="234">
        <v>2</v>
      </c>
      <c r="R27" s="234">
        <f>Q27*3</f>
        <v>6</v>
      </c>
      <c r="S27" s="235">
        <f>H27+J27+L27+N27+P27+R27</f>
        <v>110</v>
      </c>
      <c r="T27" s="227"/>
      <c r="U27" s="233">
        <f>IF(T27=0,0,6)</f>
        <v>0</v>
      </c>
      <c r="V27" s="233"/>
      <c r="W27" s="233">
        <f>V27*4</f>
        <v>0</v>
      </c>
      <c r="X27" s="233"/>
      <c r="Y27" s="233">
        <f>X27*3</f>
        <v>0</v>
      </c>
      <c r="Z27" s="233"/>
      <c r="AA27" s="233">
        <f>IF(Z27=0,0,6)</f>
        <v>0</v>
      </c>
      <c r="AB27" s="235">
        <f>U27+W27+Y27+AA27</f>
        <v>0</v>
      </c>
      <c r="AC27" s="227"/>
      <c r="AD27" s="233"/>
      <c r="AE27" s="235"/>
      <c r="AF27" s="227">
        <v>1</v>
      </c>
      <c r="AG27" s="233">
        <f>AF27*12</f>
        <v>12</v>
      </c>
      <c r="AH27" s="233"/>
      <c r="AI27" s="233">
        <f>AH27*5</f>
        <v>0</v>
      </c>
      <c r="AJ27" s="233">
        <v>1</v>
      </c>
      <c r="AK27" s="233">
        <f>AJ27*3</f>
        <v>3</v>
      </c>
      <c r="AL27" s="233"/>
      <c r="AM27" s="233">
        <f>AL27*1</f>
        <v>0</v>
      </c>
      <c r="AN27" s="233"/>
      <c r="AO27" s="233">
        <f>AN27*5</f>
        <v>0</v>
      </c>
      <c r="AP27" s="233"/>
      <c r="AQ27" s="233">
        <f>AP27*5</f>
        <v>0</v>
      </c>
      <c r="AR27" s="233"/>
      <c r="AS27" s="233">
        <f>AR27*1</f>
        <v>0</v>
      </c>
      <c r="AT27" s="233"/>
      <c r="AU27" s="133">
        <f>AT27*0.5</f>
        <v>0</v>
      </c>
      <c r="AV27" s="233"/>
      <c r="AW27" s="133">
        <f>AV27*1</f>
        <v>0</v>
      </c>
      <c r="AX27" s="136">
        <f>IF(AI27+AK27+AM27+AO27+AQ27+AS27+AU27+AW27&gt;10,10,AI27+AK27+AM27+AO27+AQ27+AS27+AU27+AW27)</f>
        <v>3</v>
      </c>
      <c r="AY27" s="236">
        <f>AG27+AX27</f>
        <v>15</v>
      </c>
      <c r="AZ27" s="237">
        <f>S27+AB27+AY27</f>
        <v>125</v>
      </c>
    </row>
    <row r="28" spans="1:52" s="105" customFormat="1" ht="16.5">
      <c r="A28" s="227">
        <v>24</v>
      </c>
      <c r="B28" s="228" t="s">
        <v>276</v>
      </c>
      <c r="C28" s="229">
        <v>25600</v>
      </c>
      <c r="D28" s="230" t="s">
        <v>40</v>
      </c>
      <c r="E28" s="231" t="s">
        <v>28</v>
      </c>
      <c r="F28" s="228" t="s">
        <v>264</v>
      </c>
      <c r="G28" s="232">
        <v>11</v>
      </c>
      <c r="H28" s="233">
        <f>G28*6</f>
        <v>66</v>
      </c>
      <c r="I28" s="233"/>
      <c r="J28" s="233">
        <f>I28*6</f>
        <v>0</v>
      </c>
      <c r="K28" s="233">
        <v>9</v>
      </c>
      <c r="L28" s="233">
        <f>IF(K28&gt;4,K28*2+4,K28*3)</f>
        <v>22</v>
      </c>
      <c r="M28" s="234"/>
      <c r="N28" s="233">
        <f>IF(M28&gt;4,M28*2+4,M28*3)</f>
        <v>0</v>
      </c>
      <c r="O28" s="234">
        <v>5</v>
      </c>
      <c r="P28" s="234">
        <f>O28*2</f>
        <v>10</v>
      </c>
      <c r="Q28" s="234">
        <v>2</v>
      </c>
      <c r="R28" s="234">
        <f>Q28*3</f>
        <v>6</v>
      </c>
      <c r="S28" s="235">
        <f>H28+J28+L28+N28+P28+R28</f>
        <v>104</v>
      </c>
      <c r="T28" s="227"/>
      <c r="U28" s="233">
        <f>IF(T28=0,0,6)</f>
        <v>0</v>
      </c>
      <c r="V28" s="233"/>
      <c r="W28" s="233">
        <f>V28*4</f>
        <v>0</v>
      </c>
      <c r="X28" s="233">
        <v>2</v>
      </c>
      <c r="Y28" s="233">
        <f>X28*3</f>
        <v>6</v>
      </c>
      <c r="Z28" s="233"/>
      <c r="AA28" s="233">
        <f>IF(Z28=0,0,6)</f>
        <v>0</v>
      </c>
      <c r="AB28" s="235">
        <f>U28+W28+Y28+AA28</f>
        <v>6</v>
      </c>
      <c r="AC28" s="227"/>
      <c r="AD28" s="233"/>
      <c r="AE28" s="235" t="s">
        <v>120</v>
      </c>
      <c r="AF28" s="227">
        <v>1</v>
      </c>
      <c r="AG28" s="233">
        <f>AF28*12</f>
        <v>12</v>
      </c>
      <c r="AH28" s="233"/>
      <c r="AI28" s="233">
        <f>AH28*5</f>
        <v>0</v>
      </c>
      <c r="AJ28" s="233">
        <v>1</v>
      </c>
      <c r="AK28" s="233">
        <f>AJ28*3</f>
        <v>3</v>
      </c>
      <c r="AL28" s="233"/>
      <c r="AM28" s="233">
        <f>AL28*1</f>
        <v>0</v>
      </c>
      <c r="AN28" s="233"/>
      <c r="AO28" s="233">
        <f>AN28*5</f>
        <v>0</v>
      </c>
      <c r="AP28" s="233"/>
      <c r="AQ28" s="233">
        <f>AP28*5</f>
        <v>0</v>
      </c>
      <c r="AR28" s="233"/>
      <c r="AS28" s="233">
        <f>AR28*1</f>
        <v>0</v>
      </c>
      <c r="AT28" s="233"/>
      <c r="AU28" s="133">
        <f>AT28*0.5</f>
        <v>0</v>
      </c>
      <c r="AV28" s="233"/>
      <c r="AW28" s="133">
        <f>AV28*1</f>
        <v>0</v>
      </c>
      <c r="AX28" s="136">
        <f>IF(AI28+AK28+AM28+AO28+AQ28+AS28+AU28+AW28&gt;10,10,AI28+AK28+AM28+AO28+AQ28+AS28+AU28+AW28)</f>
        <v>3</v>
      </c>
      <c r="AY28" s="236">
        <f>AG28+AX28</f>
        <v>15</v>
      </c>
      <c r="AZ28" s="237">
        <f>S28+AB28+AY28</f>
        <v>125</v>
      </c>
    </row>
    <row r="29" spans="1:52" s="105" customFormat="1" ht="16.5">
      <c r="A29" s="227">
        <v>25</v>
      </c>
      <c r="B29" s="228" t="s">
        <v>286</v>
      </c>
      <c r="C29" s="229">
        <v>24898</v>
      </c>
      <c r="D29" s="230" t="s">
        <v>40</v>
      </c>
      <c r="E29" s="231" t="s">
        <v>28</v>
      </c>
      <c r="F29" s="228" t="s">
        <v>264</v>
      </c>
      <c r="G29" s="232">
        <v>11</v>
      </c>
      <c r="H29" s="233">
        <f>G29*6</f>
        <v>66</v>
      </c>
      <c r="I29" s="233"/>
      <c r="J29" s="233">
        <f>I29*6</f>
        <v>0</v>
      </c>
      <c r="K29" s="233">
        <v>11</v>
      </c>
      <c r="L29" s="233">
        <f>IF(K29&gt;4,K29*2+4,K29*3)</f>
        <v>26</v>
      </c>
      <c r="M29" s="234"/>
      <c r="N29" s="233">
        <f>IF(M29&gt;4,M29*2+4,M29*3)</f>
        <v>0</v>
      </c>
      <c r="O29" s="234">
        <v>5</v>
      </c>
      <c r="P29" s="234">
        <f>O29*2</f>
        <v>10</v>
      </c>
      <c r="Q29" s="234">
        <v>2</v>
      </c>
      <c r="R29" s="234">
        <f>Q29*3</f>
        <v>6</v>
      </c>
      <c r="S29" s="235">
        <f>H29+J29+L29+N29+P29+R29</f>
        <v>108</v>
      </c>
      <c r="T29" s="227"/>
      <c r="U29" s="233">
        <f>IF(T29=0,0,6)</f>
        <v>0</v>
      </c>
      <c r="V29" s="233"/>
      <c r="W29" s="233">
        <f>V29*4</f>
        <v>0</v>
      </c>
      <c r="X29" s="233"/>
      <c r="Y29" s="233">
        <f>X29*3</f>
        <v>0</v>
      </c>
      <c r="Z29" s="233"/>
      <c r="AA29" s="233">
        <f>IF(Z29=0,0,6)</f>
        <v>0</v>
      </c>
      <c r="AB29" s="235">
        <f>U29+W29+Y29+AA29</f>
        <v>0</v>
      </c>
      <c r="AC29" s="227"/>
      <c r="AD29" s="233"/>
      <c r="AE29" s="235"/>
      <c r="AF29" s="227">
        <v>1</v>
      </c>
      <c r="AG29" s="233">
        <f>AF29*12</f>
        <v>12</v>
      </c>
      <c r="AH29" s="233"/>
      <c r="AI29" s="233">
        <f>AH29*5</f>
        <v>0</v>
      </c>
      <c r="AJ29" s="233">
        <v>1</v>
      </c>
      <c r="AK29" s="233">
        <f>AJ29*3</f>
        <v>3</v>
      </c>
      <c r="AL29" s="233">
        <v>1</v>
      </c>
      <c r="AM29" s="233">
        <f>AL29*1</f>
        <v>1</v>
      </c>
      <c r="AN29" s="233"/>
      <c r="AO29" s="233">
        <f>AN29*5</f>
        <v>0</v>
      </c>
      <c r="AP29" s="233"/>
      <c r="AQ29" s="233">
        <f>AP29*5</f>
        <v>0</v>
      </c>
      <c r="AR29" s="233"/>
      <c r="AS29" s="233">
        <f>AR29*1</f>
        <v>0</v>
      </c>
      <c r="AT29" s="233"/>
      <c r="AU29" s="133">
        <f>AT29*0.5</f>
        <v>0</v>
      </c>
      <c r="AV29" s="233"/>
      <c r="AW29" s="133">
        <f>AV29*1</f>
        <v>0</v>
      </c>
      <c r="AX29" s="136">
        <f>IF(AI29+AK29+AM29+AO29+AQ29+AS29+AU29+AW29&gt;10,10,AI29+AK29+AM29+AO29+AQ29+AS29+AU29+AW29)</f>
        <v>4</v>
      </c>
      <c r="AY29" s="236">
        <f>AG29+AX29</f>
        <v>16</v>
      </c>
      <c r="AZ29" s="237">
        <f>S29+AB29+AY29</f>
        <v>124</v>
      </c>
    </row>
    <row r="30" spans="1:52" s="105" customFormat="1" ht="16.5">
      <c r="A30" s="227">
        <v>26</v>
      </c>
      <c r="B30" s="228" t="s">
        <v>266</v>
      </c>
      <c r="C30" s="229">
        <v>20878</v>
      </c>
      <c r="D30" s="230" t="s">
        <v>40</v>
      </c>
      <c r="E30" s="231" t="s">
        <v>28</v>
      </c>
      <c r="F30" s="228" t="s">
        <v>264</v>
      </c>
      <c r="G30" s="232">
        <v>11</v>
      </c>
      <c r="H30" s="233">
        <f>G30*6</f>
        <v>66</v>
      </c>
      <c r="I30" s="233"/>
      <c r="J30" s="233">
        <f>I30*6</f>
        <v>0</v>
      </c>
      <c r="K30" s="233">
        <v>14</v>
      </c>
      <c r="L30" s="233">
        <f>IF(K30&gt;4,K30*2+4,K30*3)</f>
        <v>32</v>
      </c>
      <c r="M30" s="234"/>
      <c r="N30" s="233">
        <f>IF(M30&gt;4,M30*2+4,M30*3)</f>
        <v>0</v>
      </c>
      <c r="O30" s="234">
        <v>4</v>
      </c>
      <c r="P30" s="234">
        <f>O30*2</f>
        <v>8</v>
      </c>
      <c r="Q30" s="234"/>
      <c r="R30" s="234">
        <f>Q30*3</f>
        <v>0</v>
      </c>
      <c r="S30" s="235">
        <f>H30+J30+L30+N30+P30+R30</f>
        <v>106</v>
      </c>
      <c r="T30" s="227"/>
      <c r="U30" s="233">
        <f>IF(T30=0,0,6)</f>
        <v>0</v>
      </c>
      <c r="V30" s="233"/>
      <c r="W30" s="233">
        <f>V30*4</f>
        <v>0</v>
      </c>
      <c r="X30" s="233"/>
      <c r="Y30" s="233">
        <f>X30*3</f>
        <v>0</v>
      </c>
      <c r="Z30" s="233"/>
      <c r="AA30" s="233">
        <f>IF(Z30=0,0,6)</f>
        <v>0</v>
      </c>
      <c r="AB30" s="235">
        <f>U30+W30+Y30+AA30</f>
        <v>0</v>
      </c>
      <c r="AC30" s="227"/>
      <c r="AD30" s="233"/>
      <c r="AE30" s="235"/>
      <c r="AF30" s="227">
        <v>1</v>
      </c>
      <c r="AG30" s="233">
        <f>AF30*12</f>
        <v>12</v>
      </c>
      <c r="AH30" s="233"/>
      <c r="AI30" s="233">
        <f>AH30*5</f>
        <v>0</v>
      </c>
      <c r="AJ30" s="233">
        <v>1</v>
      </c>
      <c r="AK30" s="233">
        <f>AJ30*3</f>
        <v>3</v>
      </c>
      <c r="AL30" s="233"/>
      <c r="AM30" s="233">
        <f>AL30*1</f>
        <v>0</v>
      </c>
      <c r="AN30" s="233"/>
      <c r="AO30" s="233">
        <f>AN30*5</f>
        <v>0</v>
      </c>
      <c r="AP30" s="233"/>
      <c r="AQ30" s="233">
        <f>AP30*5</f>
        <v>0</v>
      </c>
      <c r="AR30" s="233"/>
      <c r="AS30" s="233">
        <f>AR30*1</f>
        <v>0</v>
      </c>
      <c r="AT30" s="233"/>
      <c r="AU30" s="133">
        <f>AT30*0.5</f>
        <v>0</v>
      </c>
      <c r="AV30" s="233"/>
      <c r="AW30" s="133">
        <f>AV30*1</f>
        <v>0</v>
      </c>
      <c r="AX30" s="136">
        <f>IF(AI30+AK30+AM30+AO30+AQ30+AS30+AU30+AW30&gt;10,10,AI30+AK30+AM30+AO30+AQ30+AS30+AU30+AW30)</f>
        <v>3</v>
      </c>
      <c r="AY30" s="236">
        <f>AG30+AX30</f>
        <v>15</v>
      </c>
      <c r="AZ30" s="237">
        <f>S30+AB30+AY30</f>
        <v>121</v>
      </c>
    </row>
    <row r="31" spans="1:52" s="105" customFormat="1" ht="16.5">
      <c r="A31" s="227">
        <v>27</v>
      </c>
      <c r="B31" s="228" t="s">
        <v>284</v>
      </c>
      <c r="C31" s="229">
        <v>20858</v>
      </c>
      <c r="D31" s="230" t="s">
        <v>86</v>
      </c>
      <c r="E31" s="231" t="s">
        <v>28</v>
      </c>
      <c r="F31" s="228" t="s">
        <v>264</v>
      </c>
      <c r="G31" s="232">
        <v>9</v>
      </c>
      <c r="H31" s="233">
        <f>G31*6</f>
        <v>54</v>
      </c>
      <c r="I31" s="233"/>
      <c r="J31" s="233">
        <f>I31*6</f>
        <v>0</v>
      </c>
      <c r="K31" s="233">
        <v>15</v>
      </c>
      <c r="L31" s="233">
        <f>IF(K31&gt;4,K31*2+4,K31*3)</f>
        <v>34</v>
      </c>
      <c r="M31" s="234"/>
      <c r="N31" s="233">
        <f>IF(M31&gt;4,M31*2+4,M31*3)</f>
        <v>0</v>
      </c>
      <c r="O31" s="234">
        <v>5</v>
      </c>
      <c r="P31" s="234">
        <f>O31*2</f>
        <v>10</v>
      </c>
      <c r="Q31" s="234">
        <v>2</v>
      </c>
      <c r="R31" s="234">
        <f>Q31*3</f>
        <v>6</v>
      </c>
      <c r="S31" s="235">
        <f>H31+J31+L31+N31+P31+R31</f>
        <v>104</v>
      </c>
      <c r="T31" s="227"/>
      <c r="U31" s="233">
        <f>IF(T31=0,0,6)</f>
        <v>0</v>
      </c>
      <c r="V31" s="233"/>
      <c r="W31" s="233">
        <f>V31*4</f>
        <v>0</v>
      </c>
      <c r="X31" s="233"/>
      <c r="Y31" s="233">
        <f>X31*3</f>
        <v>0</v>
      </c>
      <c r="Z31" s="233"/>
      <c r="AA31" s="233">
        <f>IF(Z31=0,0,6)</f>
        <v>0</v>
      </c>
      <c r="AB31" s="235">
        <f>U31+W31+Y31+AA31</f>
        <v>0</v>
      </c>
      <c r="AC31" s="227"/>
      <c r="AD31" s="233"/>
      <c r="AE31" s="235"/>
      <c r="AF31" s="227">
        <v>1</v>
      </c>
      <c r="AG31" s="233">
        <f>AF31*12</f>
        <v>12</v>
      </c>
      <c r="AH31" s="233"/>
      <c r="AI31" s="233">
        <f>AH31*5</f>
        <v>0</v>
      </c>
      <c r="AJ31" s="233">
        <v>1</v>
      </c>
      <c r="AK31" s="233">
        <f>AJ31*3</f>
        <v>3</v>
      </c>
      <c r="AL31" s="233"/>
      <c r="AM31" s="233">
        <f>AL31*1</f>
        <v>0</v>
      </c>
      <c r="AN31" s="233"/>
      <c r="AO31" s="233">
        <f>AN31*5</f>
        <v>0</v>
      </c>
      <c r="AP31" s="233"/>
      <c r="AQ31" s="233">
        <f>AP31*5</f>
        <v>0</v>
      </c>
      <c r="AR31" s="233"/>
      <c r="AS31" s="233">
        <f>AR31*1</f>
        <v>0</v>
      </c>
      <c r="AT31" s="233"/>
      <c r="AU31" s="133">
        <f>AT31*0.5</f>
        <v>0</v>
      </c>
      <c r="AV31" s="233"/>
      <c r="AW31" s="133">
        <f>AV31*1</f>
        <v>0</v>
      </c>
      <c r="AX31" s="136">
        <f>IF(AI31+AK31+AM31+AO31+AQ31+AS31+AU31+AW31&gt;10,10,AI31+AK31+AM31+AO31+AQ31+AS31+AU31+AW31)</f>
        <v>3</v>
      </c>
      <c r="AY31" s="236">
        <f>AG31+AX31</f>
        <v>15</v>
      </c>
      <c r="AZ31" s="237">
        <f>S31+AB31+AY31</f>
        <v>119</v>
      </c>
    </row>
    <row r="32" spans="1:52" s="105" customFormat="1" ht="16.5">
      <c r="A32" s="227">
        <v>28</v>
      </c>
      <c r="B32" s="228" t="s">
        <v>291</v>
      </c>
      <c r="C32" s="229">
        <v>23949</v>
      </c>
      <c r="D32" s="230" t="s">
        <v>40</v>
      </c>
      <c r="E32" s="231" t="s">
        <v>28</v>
      </c>
      <c r="F32" s="228" t="s">
        <v>264</v>
      </c>
      <c r="G32" s="232">
        <v>9</v>
      </c>
      <c r="H32" s="233">
        <f>G32*6</f>
        <v>54</v>
      </c>
      <c r="I32" s="233"/>
      <c r="J32" s="233">
        <f>I32*6</f>
        <v>0</v>
      </c>
      <c r="K32" s="233">
        <v>15</v>
      </c>
      <c r="L32" s="233">
        <f>IF(K32&gt;4,K32*2+4,K32*3)</f>
        <v>34</v>
      </c>
      <c r="M32" s="234"/>
      <c r="N32" s="233">
        <f>IF(M32&gt;4,M32*2+4,M32*3)</f>
        <v>0</v>
      </c>
      <c r="O32" s="234">
        <v>5</v>
      </c>
      <c r="P32" s="234">
        <f>O32*2</f>
        <v>10</v>
      </c>
      <c r="Q32" s="234">
        <v>2</v>
      </c>
      <c r="R32" s="234">
        <f>Q32*3</f>
        <v>6</v>
      </c>
      <c r="S32" s="235">
        <f>H32+J32+L32+N32+P32+R32</f>
        <v>104</v>
      </c>
      <c r="T32" s="227"/>
      <c r="U32" s="233">
        <f>IF(T32=0,0,6)</f>
        <v>0</v>
      </c>
      <c r="V32" s="233"/>
      <c r="W32" s="233">
        <f>V32*4</f>
        <v>0</v>
      </c>
      <c r="X32" s="233"/>
      <c r="Y32" s="233">
        <f>X32*3</f>
        <v>0</v>
      </c>
      <c r="Z32" s="233"/>
      <c r="AA32" s="233">
        <f>IF(Z32=0,0,6)</f>
        <v>0</v>
      </c>
      <c r="AB32" s="235">
        <f>U32+W32+Y32+AA32</f>
        <v>0</v>
      </c>
      <c r="AC32" s="227"/>
      <c r="AD32" s="233"/>
      <c r="AE32" s="235"/>
      <c r="AF32" s="227">
        <v>1</v>
      </c>
      <c r="AG32" s="233">
        <f>AF32*12</f>
        <v>12</v>
      </c>
      <c r="AH32" s="233"/>
      <c r="AI32" s="233">
        <f>AH32*5</f>
        <v>0</v>
      </c>
      <c r="AJ32" s="233">
        <v>1</v>
      </c>
      <c r="AK32" s="233">
        <f>AJ32*3</f>
        <v>3</v>
      </c>
      <c r="AL32" s="233"/>
      <c r="AM32" s="233">
        <f>AL32*1</f>
        <v>0</v>
      </c>
      <c r="AN32" s="233"/>
      <c r="AO32" s="233">
        <f>AN32*5</f>
        <v>0</v>
      </c>
      <c r="AP32" s="233"/>
      <c r="AQ32" s="233">
        <f>AP32*5</f>
        <v>0</v>
      </c>
      <c r="AR32" s="233"/>
      <c r="AS32" s="233">
        <f>AR32*1</f>
        <v>0</v>
      </c>
      <c r="AT32" s="233"/>
      <c r="AU32" s="133">
        <f>AT32*0.5</f>
        <v>0</v>
      </c>
      <c r="AV32" s="233"/>
      <c r="AW32" s="133">
        <f>AV32*1</f>
        <v>0</v>
      </c>
      <c r="AX32" s="136">
        <f>IF(AI32+AK32+AM32+AO32+AQ32+AS32+AU32+AW32&gt;10,10,AI32+AK32+AM32+AO32+AQ32+AS32+AU32+AW32)</f>
        <v>3</v>
      </c>
      <c r="AY32" s="236">
        <f>AG32+AX32</f>
        <v>15</v>
      </c>
      <c r="AZ32" s="237">
        <f>S32+AB32+AY32</f>
        <v>119</v>
      </c>
    </row>
    <row r="33" spans="1:52" s="105" customFormat="1" ht="16.5">
      <c r="A33" s="227">
        <v>29</v>
      </c>
      <c r="B33" s="228" t="s">
        <v>265</v>
      </c>
      <c r="C33" s="229">
        <v>23049</v>
      </c>
      <c r="D33" s="230" t="s">
        <v>40</v>
      </c>
      <c r="E33" s="231" t="s">
        <v>28</v>
      </c>
      <c r="F33" s="228" t="s">
        <v>264</v>
      </c>
      <c r="G33" s="232">
        <v>9</v>
      </c>
      <c r="H33" s="233">
        <f>G33*6</f>
        <v>54</v>
      </c>
      <c r="I33" s="233"/>
      <c r="J33" s="233">
        <f>I33*6</f>
        <v>0</v>
      </c>
      <c r="K33" s="233">
        <v>13</v>
      </c>
      <c r="L33" s="233">
        <f>IF(K33&gt;4,K33*2+4,K33*3)</f>
        <v>30</v>
      </c>
      <c r="M33" s="234"/>
      <c r="N33" s="233">
        <f>IF(M33&gt;4,M33*2+4,M33*3)</f>
        <v>0</v>
      </c>
      <c r="O33" s="234">
        <v>5</v>
      </c>
      <c r="P33" s="234">
        <f>O33*2</f>
        <v>10</v>
      </c>
      <c r="Q33" s="234">
        <v>2</v>
      </c>
      <c r="R33" s="234">
        <f>Q33*3</f>
        <v>6</v>
      </c>
      <c r="S33" s="235">
        <f>H33+J33+L33+N33+P33+R33</f>
        <v>100</v>
      </c>
      <c r="T33" s="227"/>
      <c r="U33" s="233">
        <f>IF(T33=0,0,6)</f>
        <v>0</v>
      </c>
      <c r="V33" s="233"/>
      <c r="W33" s="233">
        <f>V33*4</f>
        <v>0</v>
      </c>
      <c r="X33" s="233"/>
      <c r="Y33" s="233">
        <f>X33*3</f>
        <v>0</v>
      </c>
      <c r="Z33" s="233"/>
      <c r="AA33" s="233">
        <f>IF(Z33=0,0,6)</f>
        <v>0</v>
      </c>
      <c r="AB33" s="235">
        <f>U33+W33+Y33+AA33</f>
        <v>0</v>
      </c>
      <c r="AC33" s="227"/>
      <c r="AD33" s="233"/>
      <c r="AE33" s="235"/>
      <c r="AF33" s="227">
        <v>1</v>
      </c>
      <c r="AG33" s="233">
        <f>AF33*12</f>
        <v>12</v>
      </c>
      <c r="AH33" s="233"/>
      <c r="AI33" s="233">
        <f>AH33*5</f>
        <v>0</v>
      </c>
      <c r="AJ33" s="233">
        <v>1</v>
      </c>
      <c r="AK33" s="233">
        <f>AJ33*3</f>
        <v>3</v>
      </c>
      <c r="AL33" s="233"/>
      <c r="AM33" s="233">
        <f>AL33*1</f>
        <v>0</v>
      </c>
      <c r="AN33" s="233"/>
      <c r="AO33" s="233">
        <f>AN33*5</f>
        <v>0</v>
      </c>
      <c r="AP33" s="233"/>
      <c r="AQ33" s="233">
        <f>AP33*5</f>
        <v>0</v>
      </c>
      <c r="AR33" s="233">
        <v>1</v>
      </c>
      <c r="AS33" s="233">
        <f>AR33*1</f>
        <v>1</v>
      </c>
      <c r="AT33" s="233"/>
      <c r="AU33" s="133">
        <f>AT33*0.5</f>
        <v>0</v>
      </c>
      <c r="AV33" s="233"/>
      <c r="AW33" s="133">
        <f>AV33*1</f>
        <v>0</v>
      </c>
      <c r="AX33" s="136">
        <f>IF(AI33+AK33+AM33+AO33+AQ33+AS33+AU33+AW33&gt;10,10,AI33+AK33+AM33+AO33+AQ33+AS33+AU33+AW33)</f>
        <v>4</v>
      </c>
      <c r="AY33" s="236">
        <f>AG33+AX33</f>
        <v>16</v>
      </c>
      <c r="AZ33" s="237">
        <f>S33+AB33+AY33</f>
        <v>116</v>
      </c>
    </row>
    <row r="34" spans="1:52" s="105" customFormat="1" ht="16.5">
      <c r="A34" s="227">
        <v>30</v>
      </c>
      <c r="B34" s="228" t="s">
        <v>350</v>
      </c>
      <c r="C34" s="229">
        <v>21489</v>
      </c>
      <c r="D34" s="230" t="s">
        <v>40</v>
      </c>
      <c r="E34" s="231" t="s">
        <v>28</v>
      </c>
      <c r="F34" s="228" t="s">
        <v>264</v>
      </c>
      <c r="G34" s="232">
        <v>9</v>
      </c>
      <c r="H34" s="233">
        <f>G34*6</f>
        <v>54</v>
      </c>
      <c r="I34" s="233"/>
      <c r="J34" s="233">
        <f>I34*6</f>
        <v>0</v>
      </c>
      <c r="K34" s="233">
        <v>13</v>
      </c>
      <c r="L34" s="233">
        <f>IF(K34&gt;4,K34*2+4,K34*3)</f>
        <v>30</v>
      </c>
      <c r="M34" s="234"/>
      <c r="N34" s="233">
        <f>IF(M34&gt;4,M34*2+4,M34*3)</f>
        <v>0</v>
      </c>
      <c r="O34" s="234">
        <v>5</v>
      </c>
      <c r="P34" s="234">
        <f>O34*2</f>
        <v>10</v>
      </c>
      <c r="Q34" s="234">
        <v>2</v>
      </c>
      <c r="R34" s="234">
        <f>Q34*3</f>
        <v>6</v>
      </c>
      <c r="S34" s="235">
        <f>H34+J34+L34+N34+P34+R34</f>
        <v>100</v>
      </c>
      <c r="T34" s="227"/>
      <c r="U34" s="233">
        <f>IF(T34=0,0,6)</f>
        <v>0</v>
      </c>
      <c r="V34" s="233"/>
      <c r="W34" s="233">
        <f>V34*4</f>
        <v>0</v>
      </c>
      <c r="X34" s="233"/>
      <c r="Y34" s="233">
        <f>X34*3</f>
        <v>0</v>
      </c>
      <c r="Z34" s="233"/>
      <c r="AA34" s="233">
        <f>IF(Z34=0,0,6)</f>
        <v>0</v>
      </c>
      <c r="AB34" s="235">
        <f>U34+W34+Y34+AA34</f>
        <v>0</v>
      </c>
      <c r="AC34" s="227" t="s">
        <v>120</v>
      </c>
      <c r="AD34" s="233"/>
      <c r="AE34" s="235"/>
      <c r="AF34" s="227">
        <v>1</v>
      </c>
      <c r="AG34" s="233">
        <f>AF34*12</f>
        <v>12</v>
      </c>
      <c r="AH34" s="233"/>
      <c r="AI34" s="233">
        <f>AH34*5</f>
        <v>0</v>
      </c>
      <c r="AJ34" s="233">
        <v>1</v>
      </c>
      <c r="AK34" s="233">
        <f>AJ34*3</f>
        <v>3</v>
      </c>
      <c r="AL34" s="233"/>
      <c r="AM34" s="233">
        <f>AL34*1</f>
        <v>0</v>
      </c>
      <c r="AN34" s="233"/>
      <c r="AO34" s="233">
        <f>AN34*5</f>
        <v>0</v>
      </c>
      <c r="AP34" s="233"/>
      <c r="AQ34" s="233">
        <f>AP34*5</f>
        <v>0</v>
      </c>
      <c r="AR34" s="233"/>
      <c r="AS34" s="233">
        <f>AR34*1</f>
        <v>0</v>
      </c>
      <c r="AT34" s="233"/>
      <c r="AU34" s="133">
        <f>AT34*0.5</f>
        <v>0</v>
      </c>
      <c r="AV34" s="233"/>
      <c r="AW34" s="133">
        <f>AV34*1</f>
        <v>0</v>
      </c>
      <c r="AX34" s="136">
        <f>IF(AI34+AK34+AM34+AO34+AQ34+AS34+AU34+AW34&gt;10,10,AI34+AK34+AM34+AO34+AQ34+AS34+AU34+AW34)</f>
        <v>3</v>
      </c>
      <c r="AY34" s="236">
        <f>AG34+AX34</f>
        <v>15</v>
      </c>
      <c r="AZ34" s="237">
        <f>S34+AB34+AY34</f>
        <v>115</v>
      </c>
    </row>
    <row r="35" spans="1:52" s="105" customFormat="1" ht="16.5">
      <c r="A35" s="227">
        <v>31</v>
      </c>
      <c r="B35" s="228" t="s">
        <v>349</v>
      </c>
      <c r="C35" s="229">
        <v>25380</v>
      </c>
      <c r="D35" s="230" t="s">
        <v>40</v>
      </c>
      <c r="E35" s="231" t="s">
        <v>28</v>
      </c>
      <c r="F35" s="228" t="s">
        <v>264</v>
      </c>
      <c r="G35" s="232">
        <v>9</v>
      </c>
      <c r="H35" s="233">
        <f>G35*6</f>
        <v>54</v>
      </c>
      <c r="I35" s="233"/>
      <c r="J35" s="233">
        <f>I35*6</f>
        <v>0</v>
      </c>
      <c r="K35" s="233">
        <v>14</v>
      </c>
      <c r="L35" s="233">
        <f>IF(K35&gt;4,K35*2+4,K35*3)</f>
        <v>32</v>
      </c>
      <c r="M35" s="234"/>
      <c r="N35" s="233">
        <f>IF(M35&gt;4,M35*2+4,M35*3)</f>
        <v>0</v>
      </c>
      <c r="O35" s="234">
        <v>4</v>
      </c>
      <c r="P35" s="234">
        <f>O35*2</f>
        <v>8</v>
      </c>
      <c r="Q35" s="234">
        <v>2</v>
      </c>
      <c r="R35" s="234">
        <f>Q35*3</f>
        <v>6</v>
      </c>
      <c r="S35" s="235">
        <f>H35+J35+L35+N35+P35+R35</f>
        <v>100</v>
      </c>
      <c r="T35" s="227"/>
      <c r="U35" s="233">
        <f>IF(T35=0,0,6)</f>
        <v>0</v>
      </c>
      <c r="V35" s="233"/>
      <c r="W35" s="233">
        <f>V35*4</f>
        <v>0</v>
      </c>
      <c r="X35" s="233"/>
      <c r="Y35" s="233">
        <f>X35*3</f>
        <v>0</v>
      </c>
      <c r="Z35" s="233"/>
      <c r="AA35" s="233">
        <f>IF(Z35=0,0,6)</f>
        <v>0</v>
      </c>
      <c r="AB35" s="235">
        <f>U35+W35+Y35+AA35</f>
        <v>0</v>
      </c>
      <c r="AC35" s="227"/>
      <c r="AD35" s="233"/>
      <c r="AE35" s="235"/>
      <c r="AF35" s="227">
        <v>1</v>
      </c>
      <c r="AG35" s="233">
        <f>AF35*12</f>
        <v>12</v>
      </c>
      <c r="AH35" s="233"/>
      <c r="AI35" s="233">
        <f>AH35*5</f>
        <v>0</v>
      </c>
      <c r="AJ35" s="233">
        <v>1</v>
      </c>
      <c r="AK35" s="233">
        <f>AJ35*3</f>
        <v>3</v>
      </c>
      <c r="AL35" s="233"/>
      <c r="AM35" s="233">
        <f>AL35*1</f>
        <v>0</v>
      </c>
      <c r="AN35" s="233"/>
      <c r="AO35" s="233">
        <f>AN35*5</f>
        <v>0</v>
      </c>
      <c r="AP35" s="233"/>
      <c r="AQ35" s="233">
        <f>AP35*5</f>
        <v>0</v>
      </c>
      <c r="AR35" s="233"/>
      <c r="AS35" s="233">
        <f>AR35*1</f>
        <v>0</v>
      </c>
      <c r="AT35" s="233"/>
      <c r="AU35" s="133">
        <f>AT35*0.5</f>
        <v>0</v>
      </c>
      <c r="AV35" s="233"/>
      <c r="AW35" s="133">
        <f>AV35*1</f>
        <v>0</v>
      </c>
      <c r="AX35" s="136">
        <f>IF(AI35+AK35+AM35+AO35+AQ35+AS35+AU35+AW35&gt;10,10,AI35+AK35+AM35+AO35+AQ35+AS35+AU35+AW35)</f>
        <v>3</v>
      </c>
      <c r="AY35" s="236">
        <f>AG35+AX35</f>
        <v>15</v>
      </c>
      <c r="AZ35" s="237">
        <f>S35+AB35+AY35</f>
        <v>115</v>
      </c>
    </row>
    <row r="36" spans="1:52" s="105" customFormat="1" ht="16.5">
      <c r="A36" s="227">
        <v>32</v>
      </c>
      <c r="B36" s="228" t="s">
        <v>271</v>
      </c>
      <c r="C36" s="229">
        <v>23743</v>
      </c>
      <c r="D36" s="230" t="s">
        <v>40</v>
      </c>
      <c r="E36" s="231" t="s">
        <v>28</v>
      </c>
      <c r="F36" s="228" t="s">
        <v>264</v>
      </c>
      <c r="G36" s="232">
        <v>9</v>
      </c>
      <c r="H36" s="233">
        <f>G36*6</f>
        <v>54</v>
      </c>
      <c r="I36" s="233"/>
      <c r="J36" s="233">
        <f>I36*6</f>
        <v>0</v>
      </c>
      <c r="K36" s="233">
        <v>11</v>
      </c>
      <c r="L36" s="233">
        <f>IF(K36&gt;4,K36*2+4,K36*3)</f>
        <v>26</v>
      </c>
      <c r="M36" s="234"/>
      <c r="N36" s="233">
        <f>IF(M36&gt;4,M36*2+4,M36*3)</f>
        <v>0</v>
      </c>
      <c r="O36" s="234">
        <v>5</v>
      </c>
      <c r="P36" s="234">
        <f>O36*2</f>
        <v>10</v>
      </c>
      <c r="Q36" s="234">
        <v>2</v>
      </c>
      <c r="R36" s="234">
        <f>Q36*3</f>
        <v>6</v>
      </c>
      <c r="S36" s="235">
        <f>H36+J36+L36+N36+P36+R36</f>
        <v>96</v>
      </c>
      <c r="T36" s="227"/>
      <c r="U36" s="233">
        <f>IF(T36=0,0,6)</f>
        <v>0</v>
      </c>
      <c r="V36" s="233"/>
      <c r="W36" s="233">
        <f>V36*4</f>
        <v>0</v>
      </c>
      <c r="X36" s="233"/>
      <c r="Y36" s="233">
        <f>X36*3</f>
        <v>0</v>
      </c>
      <c r="Z36" s="233"/>
      <c r="AA36" s="233">
        <f>IF(Z36=0,0,6)</f>
        <v>0</v>
      </c>
      <c r="AB36" s="235">
        <f>U36+W36+Y36+AA36</f>
        <v>0</v>
      </c>
      <c r="AC36" s="227"/>
      <c r="AD36" s="233"/>
      <c r="AE36" s="235"/>
      <c r="AF36" s="227">
        <v>1</v>
      </c>
      <c r="AG36" s="233">
        <f>AF36*12</f>
        <v>12</v>
      </c>
      <c r="AH36" s="233"/>
      <c r="AI36" s="233">
        <f>AH36*5</f>
        <v>0</v>
      </c>
      <c r="AJ36" s="233">
        <v>1</v>
      </c>
      <c r="AK36" s="233">
        <f>AJ36*3</f>
        <v>3</v>
      </c>
      <c r="AL36" s="233"/>
      <c r="AM36" s="233">
        <f>AL36*1</f>
        <v>0</v>
      </c>
      <c r="AN36" s="233"/>
      <c r="AO36" s="233">
        <f>AN36*5</f>
        <v>0</v>
      </c>
      <c r="AP36" s="233"/>
      <c r="AQ36" s="233">
        <f>AP36*5</f>
        <v>0</v>
      </c>
      <c r="AR36" s="233"/>
      <c r="AS36" s="233">
        <f>AR36*1</f>
        <v>0</v>
      </c>
      <c r="AT36" s="233"/>
      <c r="AU36" s="133">
        <f>AT36*0.5</f>
        <v>0</v>
      </c>
      <c r="AV36" s="233"/>
      <c r="AW36" s="133">
        <f>AV36*1</f>
        <v>0</v>
      </c>
      <c r="AX36" s="136">
        <f>IF(AI36+AK36+AM36+AO36+AQ36+AS36+AU36+AW36&gt;10,10,AI36+AK36+AM36+AO36+AQ36+AS36+AU36+AW36)</f>
        <v>3</v>
      </c>
      <c r="AY36" s="236">
        <f>AG36+AX36</f>
        <v>15</v>
      </c>
      <c r="AZ36" s="237">
        <f>S36+AB36+AY36</f>
        <v>111</v>
      </c>
    </row>
    <row r="37" spans="1:52" s="105" customFormat="1" ht="16.5">
      <c r="A37" s="227">
        <v>33</v>
      </c>
      <c r="B37" s="228" t="s">
        <v>288</v>
      </c>
      <c r="C37" s="229">
        <v>18736</v>
      </c>
      <c r="D37" s="230" t="s">
        <v>40</v>
      </c>
      <c r="E37" s="231" t="s">
        <v>28</v>
      </c>
      <c r="F37" s="228" t="s">
        <v>264</v>
      </c>
      <c r="G37" s="232">
        <v>11</v>
      </c>
      <c r="H37" s="233">
        <f>G37*6</f>
        <v>66</v>
      </c>
      <c r="I37" s="233"/>
      <c r="J37" s="233">
        <f>I37*6</f>
        <v>0</v>
      </c>
      <c r="K37" s="233">
        <v>5</v>
      </c>
      <c r="L37" s="233">
        <f>IF(K37&gt;4,K37*2+4,K37*3)</f>
        <v>14</v>
      </c>
      <c r="M37" s="234"/>
      <c r="N37" s="233">
        <f>IF(M37&gt;4,M37*2+4,M37*3)</f>
        <v>0</v>
      </c>
      <c r="O37" s="234">
        <v>5</v>
      </c>
      <c r="P37" s="234">
        <f>O37*2</f>
        <v>10</v>
      </c>
      <c r="Q37" s="234">
        <v>2</v>
      </c>
      <c r="R37" s="234">
        <f>Q37*3</f>
        <v>6</v>
      </c>
      <c r="S37" s="235">
        <f>H37+J37+L37+N37+P37+R37</f>
        <v>96</v>
      </c>
      <c r="T37" s="227"/>
      <c r="U37" s="233">
        <f>IF(T37=0,0,6)</f>
        <v>0</v>
      </c>
      <c r="V37" s="233"/>
      <c r="W37" s="233">
        <f>V37*4</f>
        <v>0</v>
      </c>
      <c r="X37" s="233"/>
      <c r="Y37" s="233">
        <f>X37*3</f>
        <v>0</v>
      </c>
      <c r="Z37" s="233"/>
      <c r="AA37" s="233">
        <f>IF(Z37=0,0,6)</f>
        <v>0</v>
      </c>
      <c r="AB37" s="235">
        <f>U37+W37+Y37+AA37</f>
        <v>0</v>
      </c>
      <c r="AC37" s="227"/>
      <c r="AD37" s="233"/>
      <c r="AE37" s="235"/>
      <c r="AF37" s="227">
        <v>1</v>
      </c>
      <c r="AG37" s="233">
        <f>AF37*12</f>
        <v>12</v>
      </c>
      <c r="AH37" s="233"/>
      <c r="AI37" s="233">
        <f>AH37*5</f>
        <v>0</v>
      </c>
      <c r="AJ37" s="233"/>
      <c r="AK37" s="233">
        <f>AJ37*3</f>
        <v>0</v>
      </c>
      <c r="AL37" s="233"/>
      <c r="AM37" s="233">
        <f>AL37*1</f>
        <v>0</v>
      </c>
      <c r="AN37" s="233"/>
      <c r="AO37" s="233">
        <f>AN37*5</f>
        <v>0</v>
      </c>
      <c r="AP37" s="233"/>
      <c r="AQ37" s="233">
        <f>AP37*5</f>
        <v>0</v>
      </c>
      <c r="AR37" s="233"/>
      <c r="AS37" s="233">
        <f>AR37*1</f>
        <v>0</v>
      </c>
      <c r="AT37" s="233"/>
      <c r="AU37" s="133">
        <f>AT37*0.5</f>
        <v>0</v>
      </c>
      <c r="AV37" s="233"/>
      <c r="AW37" s="133">
        <f>AV37*1</f>
        <v>0</v>
      </c>
      <c r="AX37" s="136">
        <f>IF(AI37+AK37+AM37+AO37+AQ37+AS37+AU37+AW37&gt;10,10,AI37+AK37+AM37+AO37+AQ37+AS37+AU37+AW37)</f>
        <v>0</v>
      </c>
      <c r="AY37" s="236">
        <f>AG37+AX37</f>
        <v>12</v>
      </c>
      <c r="AZ37" s="237">
        <f>S37+AB37+AY37</f>
        <v>108</v>
      </c>
    </row>
    <row r="38" spans="1:52" s="105" customFormat="1" ht="17.25" thickBot="1">
      <c r="A38" s="227">
        <v>34</v>
      </c>
      <c r="B38" s="238" t="s">
        <v>273</v>
      </c>
      <c r="C38" s="239">
        <v>20684</v>
      </c>
      <c r="D38" s="240" t="s">
        <v>40</v>
      </c>
      <c r="E38" s="241" t="s">
        <v>28</v>
      </c>
      <c r="F38" s="238" t="s">
        <v>264</v>
      </c>
      <c r="G38" s="232">
        <v>9</v>
      </c>
      <c r="H38" s="242">
        <f>G38*6</f>
        <v>54</v>
      </c>
      <c r="I38" s="242"/>
      <c r="J38" s="242">
        <f>I38*6</f>
        <v>0</v>
      </c>
      <c r="K38" s="242">
        <v>2</v>
      </c>
      <c r="L38" s="242">
        <f>IF(K38&gt;4,K38*2+4,K38*3)</f>
        <v>6</v>
      </c>
      <c r="M38" s="243"/>
      <c r="N38" s="242">
        <f>IF(M38&gt;4,M38*2+4,M38*3)</f>
        <v>0</v>
      </c>
      <c r="O38" s="234">
        <v>5</v>
      </c>
      <c r="P38" s="243">
        <f>O38*2</f>
        <v>10</v>
      </c>
      <c r="Q38" s="243">
        <v>2</v>
      </c>
      <c r="R38" s="234">
        <f>Q38*3</f>
        <v>6</v>
      </c>
      <c r="S38" s="245">
        <f>H38+J38+L38+N38+P38+R38</f>
        <v>76</v>
      </c>
      <c r="T38" s="244"/>
      <c r="U38" s="242">
        <f>IF(T38=0,0,6)</f>
        <v>0</v>
      </c>
      <c r="V38" s="242"/>
      <c r="W38" s="242">
        <f>V38*4</f>
        <v>0</v>
      </c>
      <c r="X38" s="242"/>
      <c r="Y38" s="242">
        <f>X38*3</f>
        <v>0</v>
      </c>
      <c r="Z38" s="242"/>
      <c r="AA38" s="242">
        <f>IF(Z38=0,0,6)</f>
        <v>0</v>
      </c>
      <c r="AB38" s="245">
        <f>U38+W38+Y38+AA38</f>
        <v>0</v>
      </c>
      <c r="AC38" s="244"/>
      <c r="AD38" s="242"/>
      <c r="AE38" s="245" t="s">
        <v>120</v>
      </c>
      <c r="AF38" s="244">
        <v>1</v>
      </c>
      <c r="AG38" s="242">
        <f>AF38*12</f>
        <v>12</v>
      </c>
      <c r="AH38" s="242"/>
      <c r="AI38" s="242">
        <f>AH38*5</f>
        <v>0</v>
      </c>
      <c r="AJ38" s="242">
        <v>1</v>
      </c>
      <c r="AK38" s="242">
        <f>AJ38*3</f>
        <v>3</v>
      </c>
      <c r="AL38" s="242"/>
      <c r="AM38" s="242">
        <f>AL38*1</f>
        <v>0</v>
      </c>
      <c r="AN38" s="242"/>
      <c r="AO38" s="242">
        <f>AN38*5</f>
        <v>0</v>
      </c>
      <c r="AP38" s="242"/>
      <c r="AQ38" s="242">
        <f>AP38*5</f>
        <v>0</v>
      </c>
      <c r="AR38" s="242"/>
      <c r="AS38" s="242">
        <f>AR38*1</f>
        <v>0</v>
      </c>
      <c r="AT38" s="242"/>
      <c r="AU38" s="133">
        <f>AT38*0.5</f>
        <v>0</v>
      </c>
      <c r="AV38" s="242"/>
      <c r="AW38" s="133">
        <f>AV38*1</f>
        <v>0</v>
      </c>
      <c r="AX38" s="136">
        <f>IF(AI38+AK38+AM38+AO38+AQ38+AS38+AU38+AW38&gt;10,10,AI38+AK38+AM38+AO38+AQ38+AS38+AU38+AW38)</f>
        <v>3</v>
      </c>
      <c r="AY38" s="246">
        <f>AG38+AX38</f>
        <v>15</v>
      </c>
      <c r="AZ38" s="247">
        <f>S38+AB38+AY38</f>
        <v>91</v>
      </c>
    </row>
    <row r="39" spans="5:6" s="57" customFormat="1" ht="12.75">
      <c r="E39" s="58"/>
      <c r="F39" s="58"/>
    </row>
    <row r="40" spans="5:6" s="57" customFormat="1" ht="12.75">
      <c r="E40" s="58"/>
      <c r="F40" s="58"/>
    </row>
    <row r="41" spans="5:6" s="57" customFormat="1" ht="12.75">
      <c r="E41" s="58"/>
      <c r="F41" s="58"/>
    </row>
    <row r="42" spans="5:6" s="57" customFormat="1" ht="12.75">
      <c r="E42" s="58"/>
      <c r="F42" s="58"/>
    </row>
    <row r="43" spans="5:6" s="57" customFormat="1" ht="12.75">
      <c r="E43" s="58"/>
      <c r="F43" s="58"/>
    </row>
    <row r="47" ht="15">
      <c r="B47" s="110"/>
    </row>
    <row r="49" ht="12.75">
      <c r="B49" s="57"/>
    </row>
  </sheetData>
  <sheetProtection/>
  <mergeCells count="9">
    <mergeCell ref="AZ3:AZ4"/>
    <mergeCell ref="AF3:AY3"/>
    <mergeCell ref="A1:AZ1"/>
    <mergeCell ref="A2:AZ2"/>
    <mergeCell ref="A3:D3"/>
    <mergeCell ref="C4:D4"/>
    <mergeCell ref="G3:S3"/>
    <mergeCell ref="T3:AB3"/>
    <mergeCell ref="AC3:A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2015-08-31T10:36:32Z</cp:lastPrinted>
  <dcterms:created xsi:type="dcterms:W3CDTF">2008-05-01T18:28:46Z</dcterms:created>
  <dcterms:modified xsi:type="dcterms:W3CDTF">2017-06-29T12:58:36Z</dcterms:modified>
  <cp:category/>
  <cp:version/>
  <cp:contentType/>
  <cp:contentStatus/>
</cp:coreProperties>
</file>