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7920" firstSheet="1" activeTab="1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<sst xmlns="http://schemas.openxmlformats.org/spreadsheetml/2006/main" count="2200" uniqueCount="461">
  <si>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</si>
  <si>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</si>
  <si>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</si>
  <si>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</si>
  <si>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</si>
  <si>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</si>
  <si>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</si>
  <si>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</si>
  <si>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</si>
  <si>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</si>
  <si>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</si>
  <si>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</si>
  <si>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</si>
  <si>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</si>
  <si>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</si>
  <si>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</si>
  <si>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</si>
  <si>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</si>
  <si>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</si>
  <si>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</si>
  <si>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</si>
  <si>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</si>
  <si>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</si>
  <si>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</si>
  <si>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</si>
  <si>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</si>
  <si>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</si>
  <si>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</si>
  <si>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</si>
  <si>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</si>
  <si>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</si>
  <si>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</si>
  <si>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</si>
  <si>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</si>
  <si>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</si>
  <si>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</si>
  <si>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</si>
  <si>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</si>
  <si>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</si>
  <si>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</si>
  <si>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</si>
  <si>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</si>
  <si>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</si>
  <si>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</si>
  <si>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</si>
  <si>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</si>
  <si>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</si>
  <si>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</si>
  <si>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</si>
  <si>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</si>
  <si>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</si>
  <si>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</si>
  <si>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</si>
  <si>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</si>
  <si>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</si>
  <si>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</si>
  <si>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</si>
  <si>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</si>
  <si>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</si>
  <si>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</si>
  <si>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</si>
  <si>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>VENTRICE LINA</t>
  </si>
  <si>
    <t>CERAVOLO LOREDANA</t>
  </si>
  <si>
    <t>DI LIETO ANTONIO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</si>
  <si>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</si>
  <si>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</si>
  <si>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</si>
  <si>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</si>
  <si>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</si>
  <si>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</si>
  <si>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</si>
  <si>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</si>
  <si>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</si>
  <si>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</si>
  <si>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</si>
  <si>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</si>
  <si>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</si>
  <si>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</si>
  <si>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</si>
  <si>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</si>
  <si>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</si>
  <si>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</si>
  <si>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</si>
  <si>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</si>
  <si>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</si>
  <si>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</si>
  <si>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</si>
  <si>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</si>
  <si>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</si>
  <si>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</si>
  <si>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</si>
  <si>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</si>
  <si>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</si>
  <si>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</si>
  <si>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</si>
  <si>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</si>
  <si>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</si>
  <si>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</si>
  <si>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</si>
  <si>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</si>
  <si>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</si>
  <si>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</si>
  <si>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</si>
  <si>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</si>
  <si>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</si>
  <si>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</si>
  <si>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</si>
  <si>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</si>
  <si>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</si>
  <si>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</si>
  <si>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</si>
  <si>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</si>
  <si>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</si>
  <si>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</si>
  <si>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</si>
  <si>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</si>
  <si>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</si>
  <si>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</si>
  <si>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</si>
  <si>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</si>
  <si>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</si>
  <si>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</si>
  <si>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</si>
  <si>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</si>
  <si>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</si>
  <si>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</si>
  <si>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</si>
  <si>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</si>
  <si>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</si>
  <si>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</si>
  <si>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</si>
  <si>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</si>
  <si>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</si>
  <si>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</si>
  <si>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</si>
  <si>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</si>
  <si>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</si>
  <si>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</si>
  <si>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</si>
  <si>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</si>
  <si>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</si>
  <si>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</si>
  <si>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</si>
  <si>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</si>
  <si>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</si>
  <si>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</si>
  <si>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</si>
  <si>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</si>
  <si>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CASACCIO VINCENZA</t>
  </si>
  <si>
    <t>LONGO DANIELA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</si>
  <si>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</si>
  <si>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</si>
  <si>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</si>
  <si>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</si>
  <si>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</si>
  <si>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</si>
  <si>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</si>
  <si>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</si>
  <si>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</si>
  <si>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</si>
  <si>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</si>
  <si>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</si>
  <si>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</si>
  <si>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</si>
  <si>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</si>
  <si>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</si>
  <si>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</si>
  <si>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</si>
  <si>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</si>
  <si>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</si>
  <si>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 xml:space="preserve">LUTRI ANTONIETTA </t>
  </si>
  <si>
    <t>CASSANO</t>
  </si>
  <si>
    <t xml:space="preserve">LA MOGLIE MARIA </t>
  </si>
  <si>
    <t>DE  FRANCO MARIA VITTORIA</t>
  </si>
  <si>
    <t xml:space="preserve">VARLARO MARIA GIUSEPPA </t>
  </si>
  <si>
    <t>GIAMPIETRO MARIA FRANCA</t>
  </si>
  <si>
    <t>FORTUNATO DOMENICA</t>
  </si>
  <si>
    <t>ALBERTI FILOMENA</t>
  </si>
  <si>
    <t>EE</t>
  </si>
  <si>
    <t>LUNGRO</t>
  </si>
  <si>
    <t>MERINGOLO ROSINA</t>
  </si>
  <si>
    <t>CALONICO GIUSEPPINA</t>
  </si>
  <si>
    <t>LANZA PIETRO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</si>
  <si>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</si>
  <si>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</si>
  <si>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</si>
  <si>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</si>
  <si>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</si>
  <si>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</si>
  <si>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</si>
  <si>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</si>
  <si>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</si>
  <si>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</si>
  <si>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</si>
  <si>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</si>
  <si>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</si>
  <si>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</si>
  <si>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</si>
  <si>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</si>
  <si>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</si>
  <si>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</si>
  <si>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</si>
  <si>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</si>
  <si>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</si>
  <si>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</si>
  <si>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</si>
  <si>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</si>
  <si>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</si>
  <si>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</si>
  <si>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</si>
  <si>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</si>
  <si>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</si>
  <si>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</si>
  <si>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</si>
  <si>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</si>
  <si>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</si>
  <si>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</si>
  <si>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</si>
  <si>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FAGO GIOVANNA</t>
  </si>
  <si>
    <t>PROVENZANO FRANCA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</si>
  <si>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</si>
  <si>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</si>
  <si>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</si>
  <si>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</si>
  <si>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</si>
  <si>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</si>
  <si>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</si>
  <si>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</si>
  <si>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</si>
  <si>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</si>
  <si>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</si>
  <si>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</si>
  <si>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</si>
  <si>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</si>
  <si>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 xml:space="preserve">CERCHIARA ROSETTA MARIA CARMELA </t>
  </si>
  <si>
    <t>DE FRANCO FRANCESCA</t>
  </si>
  <si>
    <t>GALIMA ELISA</t>
  </si>
  <si>
    <t>ROBERTI MARIA IMMACOLATA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</si>
  <si>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</si>
  <si>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</si>
  <si>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</si>
  <si>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</si>
  <si>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</si>
  <si>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</si>
  <si>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</si>
  <si>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</si>
  <si>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</si>
  <si>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</si>
  <si>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</si>
  <si>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</si>
  <si>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</si>
  <si>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</si>
  <si>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</si>
  <si>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</si>
  <si>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</si>
  <si>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</si>
  <si>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</si>
  <si>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</si>
  <si>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</si>
  <si>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</si>
  <si>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</si>
  <si>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</si>
  <si>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</si>
  <si>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</si>
  <si>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</si>
  <si>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</si>
  <si>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</si>
  <si>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</si>
  <si>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</si>
  <si>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</si>
  <si>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</si>
  <si>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</si>
  <si>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</si>
  <si>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</si>
  <si>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</si>
  <si>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</si>
  <si>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</si>
  <si>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</si>
  <si>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</si>
  <si>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</si>
  <si>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</si>
  <si>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</si>
  <si>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</si>
  <si>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</si>
  <si>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</si>
  <si>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</si>
  <si>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</si>
  <si>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</si>
  <si>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</si>
  <si>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</si>
  <si>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</si>
  <si>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</si>
  <si>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</si>
  <si>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</si>
  <si>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</si>
  <si>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</si>
  <si>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</si>
  <si>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</si>
  <si>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</si>
  <si>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</si>
  <si>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</si>
  <si>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</si>
  <si>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</si>
  <si>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</si>
  <si>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</si>
  <si>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</si>
  <si>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</si>
  <si>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</si>
  <si>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</si>
  <si>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</si>
  <si>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</si>
  <si>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</si>
  <si>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</si>
  <si>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</si>
  <si>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</si>
  <si>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</si>
  <si>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</si>
  <si>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</si>
  <si>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</si>
  <si>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</si>
  <si>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</si>
  <si>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</si>
  <si>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</si>
  <si>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</si>
  <si>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</si>
  <si>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</si>
  <si>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</si>
  <si>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</si>
  <si>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</si>
  <si>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</si>
  <si>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</si>
  <si>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</si>
  <si>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</si>
  <si>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</si>
  <si>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STRATI MARIA IMMACOLATA </t>
  </si>
  <si>
    <t>STILO MARIA</t>
  </si>
  <si>
    <t>SPATARO CHIARINA</t>
  </si>
  <si>
    <t>BELSITO FRANCESCA GIOVANNA</t>
  </si>
  <si>
    <t>prog.</t>
  </si>
  <si>
    <t>COSTANTINO TERESA</t>
  </si>
  <si>
    <t>ARGIRO' MARIA</t>
  </si>
  <si>
    <t xml:space="preserve">CINQUEGRANA VITTORIA </t>
  </si>
  <si>
    <t>DE VINCENTI ROSA</t>
  </si>
  <si>
    <t>CASANOVA FUGA LEONARDA</t>
  </si>
  <si>
    <t>CIRELLI ANGELA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</si>
  <si>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</si>
  <si>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</si>
  <si>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</si>
  <si>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</si>
  <si>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</si>
  <si>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</si>
  <si>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</si>
  <si>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</si>
  <si>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</si>
  <si>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</si>
  <si>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</si>
  <si>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</si>
  <si>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</si>
  <si>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</si>
  <si>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</si>
  <si>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</si>
  <si>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</si>
  <si>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</si>
  <si>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</si>
  <si>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</si>
  <si>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</si>
  <si>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</si>
  <si>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</si>
  <si>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</si>
  <si>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</si>
  <si>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</si>
  <si>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</si>
  <si>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</si>
  <si>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SANZONE ANTONIA</t>
  </si>
  <si>
    <t>GRECO MARIA</t>
  </si>
  <si>
    <t>RIGGIO MARIA ELVIRA</t>
  </si>
  <si>
    <t>ZIMBALATTI MARIA ROSA</t>
  </si>
  <si>
    <t xml:space="preserve">N. FIGLI DI ETA' INFERIORE AI SEI ANNI </t>
  </si>
  <si>
    <t>DIOCESI DI COSENZA  - BISIGNANO</t>
  </si>
  <si>
    <t>CONTINUITA' ENTRO QUINQUENNIO</t>
  </si>
  <si>
    <t>CONTINUITA' OLTRE QUINQUENNIO</t>
  </si>
  <si>
    <t>MAIO ANNA MARIA</t>
  </si>
  <si>
    <t>LEO MARISA</t>
  </si>
  <si>
    <t>NICOLETTI ASSUNTA</t>
  </si>
  <si>
    <t>SEGRETI EMILIA</t>
  </si>
  <si>
    <t xml:space="preserve">PARISE ANNA </t>
  </si>
  <si>
    <t>PETRONE CATERINA</t>
  </si>
  <si>
    <t xml:space="preserve">GALLO MARIA GABRIELLA </t>
  </si>
  <si>
    <t xml:space="preserve">SANGERMANO MARIA </t>
  </si>
  <si>
    <t>VETERE ROSARIA SILVANA</t>
  </si>
  <si>
    <t>LA GACCIA  FRANCESCO</t>
  </si>
  <si>
    <t xml:space="preserve">MUTO BRUNELLA </t>
  </si>
  <si>
    <t xml:space="preserve">FUSCALDO FRANCESCA </t>
  </si>
  <si>
    <t>PAPAIANNI FRANCA</t>
  </si>
  <si>
    <t>TENUTA FILOMENA</t>
  </si>
  <si>
    <t xml:space="preserve">MANDOLITI ANNA </t>
  </si>
  <si>
    <t>CAVA FRANCA</t>
  </si>
  <si>
    <t>BARCA MARIA CARMELA</t>
  </si>
  <si>
    <t>D'IPPOLITO ELISA</t>
  </si>
  <si>
    <t>PIZZINI RAFFAELINA</t>
  </si>
  <si>
    <t>ZOROBERTO PASQUALINO</t>
  </si>
  <si>
    <t>INERI GIUSEPPINA</t>
  </si>
  <si>
    <t>MORRONE MARIA GRAZIELLA</t>
  </si>
  <si>
    <t xml:space="preserve">ROTA MARIA PATRIZIA </t>
  </si>
  <si>
    <t>CRISTIANI DANIELA</t>
  </si>
  <si>
    <t>CARUSO NELLY MARIA</t>
  </si>
  <si>
    <t>MAZZUCA ROSETTA</t>
  </si>
  <si>
    <t>GEMELLI ROBERTO ANTONIO</t>
  </si>
  <si>
    <t xml:space="preserve">CARRAVETTA MARIA </t>
  </si>
  <si>
    <t>MELCHIONNA ANTONIA</t>
  </si>
  <si>
    <t>NA</t>
  </si>
  <si>
    <t>ROVITO LOREDANA</t>
  </si>
  <si>
    <t xml:space="preserve">GABELLINI RAFFAELA </t>
  </si>
  <si>
    <t>MIGLIURI SONIA</t>
  </si>
  <si>
    <t xml:space="preserve">DE RUGGIERO MARIA GIOVANNA </t>
  </si>
  <si>
    <t>AQUINO PAOLA</t>
  </si>
  <si>
    <t>FERRISE CATERINA</t>
  </si>
  <si>
    <t xml:space="preserve">DE PAOLA ORNELLA </t>
  </si>
  <si>
    <t>CHIODO FILOMENA</t>
  </si>
  <si>
    <t>CATALANO GIULIA</t>
  </si>
  <si>
    <t>BOSCO CARMELINA</t>
  </si>
  <si>
    <t>SERPA GERMANO</t>
  </si>
  <si>
    <t>TARANTO PAOLA</t>
  </si>
  <si>
    <t xml:space="preserve">CARNEVALE SARA </t>
  </si>
  <si>
    <t xml:space="preserve">LEDONNE FRANCESCA </t>
  </si>
  <si>
    <t>ROSSI ANTONIETTA</t>
  </si>
  <si>
    <t>DE BONIS ROSINA</t>
  </si>
  <si>
    <t>MAIO RAFFAELLA</t>
  </si>
  <si>
    <t>FERRISE MARIA</t>
  </si>
  <si>
    <t>VIVACQUA GIUSEPPINA</t>
  </si>
  <si>
    <t>BALDINO PATRIZIA</t>
  </si>
  <si>
    <t>LAURATO MAURIZIO</t>
  </si>
  <si>
    <t xml:space="preserve">DURANTE MARIA FRANCESCA </t>
  </si>
  <si>
    <t>PISANO PASQUALINA</t>
  </si>
  <si>
    <t>LEONE ANTONIA</t>
  </si>
  <si>
    <t>MASCARO GAETANA</t>
  </si>
  <si>
    <t>SPINA FLAVIA</t>
  </si>
  <si>
    <t>CIMINO ROSA</t>
  </si>
  <si>
    <t>PIRILLO CONCETTINA</t>
  </si>
  <si>
    <t>SIRIANNI SUSANNA</t>
  </si>
  <si>
    <t>COZZOLINO ERMELINDA</t>
  </si>
  <si>
    <t>DE BONIS MARIA ASSUNTA</t>
  </si>
  <si>
    <t>CANINO PIERPAOLO</t>
  </si>
  <si>
    <t xml:space="preserve">DONATO MARILENA </t>
  </si>
  <si>
    <t>PIGNERI PAOLO</t>
  </si>
  <si>
    <t xml:space="preserve">COZZOLINO PATRIZIA </t>
  </si>
  <si>
    <t>BRUSCO ALGISA</t>
  </si>
  <si>
    <t>BRUNO EMANUELA</t>
  </si>
  <si>
    <t>VELTRI FRANCA</t>
  </si>
  <si>
    <t>MONACO PIETRO GERARDO</t>
  </si>
  <si>
    <t>ARCELLA ANTONIO S.</t>
  </si>
  <si>
    <t>LAURORA AGOSTINO GIOVANNI</t>
  </si>
  <si>
    <t>PIRILLO MARIA ROSARIA</t>
  </si>
  <si>
    <t>CLIL B2</t>
  </si>
  <si>
    <t>CLIL C1</t>
  </si>
  <si>
    <t>SPADAFORA IPPOLITO MARCELLO</t>
  </si>
  <si>
    <t>AURELIO GAETANO</t>
  </si>
  <si>
    <t>CORBO MARIA C.</t>
  </si>
  <si>
    <t xml:space="preserve">DINATOLO ANNA </t>
  </si>
  <si>
    <t>BRANDI ANNA MARIA</t>
  </si>
  <si>
    <t>MARTELLO VINCENZA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</si>
</sst>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Book Antiqua"/>
      <family val="1"/>
    </font>
    <font>
      <sz val="12"/>
      <name val="Calibri"/>
      <family val="2"/>
    </font>
    <font>
      <sz val="10"/>
      <name val="Book Antiqua"/>
      <family val="1"/>
    </font>
    <font>
      <sz val="9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4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2" fillId="15" borderId="0" xfId="0" applyFont="1" applyFill="1" applyAlignment="1">
      <alignment/>
    </xf>
    <xf numFmtId="0" fontId="12" fillId="17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textRotation="90" wrapText="1"/>
    </xf>
    <xf numFmtId="0" fontId="13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8" xfId="0" applyFont="1" applyFill="1" applyBorder="1" applyAlignment="1">
      <alignment vertical="center" textRotation="90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1" fontId="11" fillId="33" borderId="25" xfId="0" applyNumberFormat="1" applyFont="1" applyFill="1" applyBorder="1" applyAlignment="1">
      <alignment/>
    </xf>
    <xf numFmtId="171" fontId="24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171" fontId="24" fillId="33" borderId="20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61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71" fontId="5" fillId="33" borderId="20" xfId="0" applyNumberFormat="1" applyFont="1" applyFill="1" applyBorder="1" applyAlignment="1">
      <alignment/>
    </xf>
    <xf numFmtId="171" fontId="5" fillId="33" borderId="2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1" fontId="2" fillId="33" borderId="20" xfId="0" applyNumberFormat="1" applyFont="1" applyFill="1" applyBorder="1" applyAlignment="1">
      <alignment/>
    </xf>
    <xf numFmtId="171" fontId="2" fillId="33" borderId="25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165" fontId="23" fillId="33" borderId="10" xfId="0" applyNumberFormat="1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171" fontId="11" fillId="33" borderId="20" xfId="0" applyNumberFormat="1" applyFont="1" applyFill="1" applyBorder="1" applyAlignment="1">
      <alignment/>
    </xf>
    <xf numFmtId="165" fontId="16" fillId="33" borderId="26" xfId="0" applyNumberFormat="1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1" fontId="2" fillId="33" borderId="27" xfId="0" applyNumberFormat="1" applyFont="1" applyFill="1" applyBorder="1" applyAlignment="1">
      <alignment/>
    </xf>
    <xf numFmtId="171" fontId="2" fillId="33" borderId="31" xfId="0" applyNumberFormat="1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171" fontId="22" fillId="33" borderId="20" xfId="0" applyNumberFormat="1" applyFont="1" applyFill="1" applyBorder="1" applyAlignment="1">
      <alignment/>
    </xf>
    <xf numFmtId="171" fontId="22" fillId="33" borderId="25" xfId="0" applyNumberFormat="1" applyFont="1" applyFill="1" applyBorder="1" applyAlignment="1">
      <alignment/>
    </xf>
    <xf numFmtId="171" fontId="22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171" fontId="24" fillId="33" borderId="25" xfId="0" applyNumberFormat="1" applyFont="1" applyFill="1" applyBorder="1" applyAlignment="1">
      <alignment/>
    </xf>
    <xf numFmtId="0" fontId="25" fillId="33" borderId="28" xfId="0" applyFont="1" applyFill="1" applyBorder="1" applyAlignment="1">
      <alignment/>
    </xf>
    <xf numFmtId="165" fontId="25" fillId="33" borderId="26" xfId="0" applyNumberFormat="1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30" xfId="0" applyFont="1" applyFill="1" applyBorder="1" applyAlignment="1">
      <alignment/>
    </xf>
    <xf numFmtId="171" fontId="24" fillId="33" borderId="27" xfId="0" applyNumberFormat="1" applyFont="1" applyFill="1" applyBorder="1" applyAlignment="1">
      <alignment/>
    </xf>
    <xf numFmtId="171" fontId="24" fillId="33" borderId="31" xfId="0" applyNumberFormat="1" applyFont="1" applyFill="1" applyBorder="1" applyAlignment="1">
      <alignment/>
    </xf>
    <xf numFmtId="0" fontId="27" fillId="33" borderId="19" xfId="0" applyFont="1" applyFill="1" applyBorder="1" applyAlignment="1">
      <alignment/>
    </xf>
    <xf numFmtId="165" fontId="26" fillId="33" borderId="10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171" fontId="27" fillId="33" borderId="20" xfId="0" applyNumberFormat="1" applyFont="1" applyFill="1" applyBorder="1" applyAlignment="1">
      <alignment/>
    </xf>
    <xf numFmtId="171" fontId="27" fillId="33" borderId="25" xfId="0" applyNumberFormat="1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1" fontId="18" fillId="33" borderId="20" xfId="0" applyNumberFormat="1" applyFont="1" applyFill="1" applyBorder="1" applyAlignment="1">
      <alignment/>
    </xf>
    <xf numFmtId="171" fontId="18" fillId="33" borderId="25" xfId="0" applyNumberFormat="1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27" xfId="0" applyFont="1" applyFill="1" applyBorder="1" applyAlignment="1">
      <alignment/>
    </xf>
    <xf numFmtId="171" fontId="18" fillId="33" borderId="27" xfId="0" applyNumberFormat="1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165" fontId="23" fillId="33" borderId="26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171" fontId="11" fillId="33" borderId="27" xfId="0" applyNumberFormat="1" applyFont="1" applyFill="1" applyBorder="1" applyAlignment="1">
      <alignment/>
    </xf>
    <xf numFmtId="171" fontId="11" fillId="33" borderId="31" xfId="0" applyNumberFormat="1" applyFont="1" applyFill="1" applyBorder="1" applyAlignment="1">
      <alignment/>
    </xf>
    <xf numFmtId="0" fontId="21" fillId="33" borderId="19" xfId="0" applyFont="1" applyFill="1" applyBorder="1" applyAlignment="1">
      <alignment/>
    </xf>
    <xf numFmtId="165" fontId="21" fillId="33" borderId="10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171" fontId="21" fillId="33" borderId="10" xfId="0" applyNumberFormat="1" applyFont="1" applyFill="1" applyBorder="1" applyAlignment="1">
      <alignment/>
    </xf>
    <xf numFmtId="171" fontId="21" fillId="33" borderId="20" xfId="0" applyNumberFormat="1" applyFont="1" applyFill="1" applyBorder="1" applyAlignment="1">
      <alignment/>
    </xf>
    <xf numFmtId="171" fontId="21" fillId="33" borderId="25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4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 vertical="center" textRotation="90" wrapText="1"/>
    </xf>
    <xf numFmtId="0" fontId="15" fillId="32" borderId="41" xfId="0" applyFont="1" applyFill="1" applyBorder="1" applyAlignment="1">
      <alignment horizontal="center" vertical="center" textRotation="90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17" fillId="32" borderId="40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vertical="center" textRotation="90" wrapText="1"/>
    </xf>
    <xf numFmtId="0" fontId="17" fillId="32" borderId="41" xfId="0" applyFont="1" applyFill="1" applyBorder="1" applyAlignment="1">
      <alignment horizontal="center" vertical="center" textRotation="90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0" fontId="14" fillId="32" borderId="41" xfId="0" applyFont="1" applyFill="1" applyBorder="1" applyAlignment="1">
      <alignment horizontal="center" vertical="center" textRotation="90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3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14" fillId="32" borderId="4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52" xfId="0" applyFont="1" applyFill="1" applyBorder="1" applyAlignment="1">
      <alignment horizontal="center" vertical="center" wrapText="1"/>
    </xf>
    <xf numFmtId="0" fontId="14" fillId="32" borderId="53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4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/>
    </xf>
    <xf numFmtId="0" fontId="14" fillId="32" borderId="52" xfId="0" applyFont="1" applyFill="1" applyBorder="1" applyAlignment="1">
      <alignment horizontal="center"/>
    </xf>
    <xf numFmtId="0" fontId="14" fillId="32" borderId="54" xfId="0" applyFont="1" applyFill="1" applyBorder="1" applyAlignment="1">
      <alignment horizontal="center"/>
    </xf>
    <xf numFmtId="0" fontId="14" fillId="32" borderId="42" xfId="0" applyFont="1" applyFill="1" applyBorder="1" applyAlignment="1">
      <alignment horizontal="center"/>
    </xf>
    <xf numFmtId="0" fontId="14" fillId="32" borderId="43" xfId="0" applyFont="1" applyFill="1" applyBorder="1" applyAlignment="1">
      <alignment horizontal="center"/>
    </xf>
    <xf numFmtId="0" fontId="14" fillId="32" borderId="4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3"/>
  <sheetViews>
    <sheetView zoomScale="85" zoomScaleNormal="85" zoomScalePageLayoutView="0" workbookViewId="0" topLeftCell="A1">
      <selection activeCell="B26" sqref="B26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51" width="5.00390625" style="6" customWidth="1"/>
    <col min="52" max="52" width="5.140625" style="6" customWidth="1"/>
    <col min="53" max="16384" width="9.140625" style="1" customWidth="1"/>
  </cols>
  <sheetData>
    <row r="1" spans="1:52" ht="26.25" customHeight="1">
      <c r="A1" s="266" t="s">
        <v>358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8.5" customHeight="1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3" t="s">
        <v>371</v>
      </c>
      <c r="B3" s="284"/>
      <c r="C3" s="284"/>
      <c r="D3" s="285"/>
      <c r="E3" s="60"/>
      <c r="F3" s="61"/>
      <c r="G3" s="274" t="s">
        <v>6</v>
      </c>
      <c r="H3" s="275"/>
      <c r="I3" s="275"/>
      <c r="J3" s="275"/>
      <c r="K3" s="275"/>
      <c r="L3" s="275"/>
      <c r="M3" s="276"/>
      <c r="N3" s="276"/>
      <c r="O3" s="276"/>
      <c r="P3" s="276"/>
      <c r="Q3" s="276"/>
      <c r="R3" s="276"/>
      <c r="S3" s="277"/>
      <c r="T3" s="274" t="s">
        <v>11</v>
      </c>
      <c r="U3" s="275"/>
      <c r="V3" s="275"/>
      <c r="W3" s="275"/>
      <c r="X3" s="275"/>
      <c r="Y3" s="275"/>
      <c r="Z3" s="275"/>
      <c r="AA3" s="275"/>
      <c r="AB3" s="277"/>
      <c r="AC3" s="278" t="s">
        <v>12</v>
      </c>
      <c r="AD3" s="279"/>
      <c r="AE3" s="280"/>
      <c r="AF3" s="278" t="s">
        <v>23</v>
      </c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24</v>
      </c>
    </row>
    <row r="4" spans="1:52" ht="126.75" customHeight="1">
      <c r="A4" s="62" t="s">
        <v>372</v>
      </c>
      <c r="B4" s="63" t="s">
        <v>0</v>
      </c>
      <c r="C4" s="272" t="s">
        <v>1</v>
      </c>
      <c r="D4" s="273"/>
      <c r="E4" s="65"/>
      <c r="F4" s="64"/>
      <c r="G4" s="66" t="s">
        <v>2</v>
      </c>
      <c r="H4" s="67" t="s">
        <v>3</v>
      </c>
      <c r="I4" s="67" t="s">
        <v>367</v>
      </c>
      <c r="J4" s="67" t="s">
        <v>3</v>
      </c>
      <c r="K4" s="67" t="s">
        <v>4</v>
      </c>
      <c r="L4" s="67" t="s">
        <v>3</v>
      </c>
      <c r="M4" s="67" t="s">
        <v>368</v>
      </c>
      <c r="N4" s="67" t="s">
        <v>3</v>
      </c>
      <c r="O4" s="68" t="s">
        <v>379</v>
      </c>
      <c r="P4" s="67" t="s">
        <v>3</v>
      </c>
      <c r="Q4" s="68" t="s">
        <v>380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69" t="s">
        <v>22</v>
      </c>
      <c r="AZ4" s="282"/>
    </row>
    <row r="5" spans="1:52" s="56" customFormat="1" ht="14.25">
      <c r="A5" s="132">
        <v>1</v>
      </c>
      <c r="B5" s="264" t="s">
        <v>237</v>
      </c>
      <c r="C5" s="148">
        <v>21163</v>
      </c>
      <c r="D5" s="149" t="s">
        <v>168</v>
      </c>
      <c r="E5" s="150" t="s">
        <v>28</v>
      </c>
      <c r="F5" s="151" t="s">
        <v>171</v>
      </c>
      <c r="G5" s="132">
        <v>12</v>
      </c>
      <c r="H5" s="152">
        <f aca="true" t="shared" si="0" ref="H5:H20">G5*6</f>
        <v>72</v>
      </c>
      <c r="I5" s="152"/>
      <c r="J5" s="152">
        <f aca="true" t="shared" si="1" ref="J5:J20">I5*6</f>
        <v>0</v>
      </c>
      <c r="K5" s="152">
        <v>22</v>
      </c>
      <c r="L5" s="152">
        <f aca="true" t="shared" si="2" ref="L5:L20">IF(K5&gt;4,K5*2+4,K5*3)</f>
        <v>48</v>
      </c>
      <c r="M5" s="153"/>
      <c r="N5" s="152">
        <f aca="true" t="shared" si="3" ref="N5:N20">IF(M5&gt;4,M5*2+4,M5*3)</f>
        <v>0</v>
      </c>
      <c r="O5" s="153">
        <v>5</v>
      </c>
      <c r="P5" s="153">
        <f aca="true" t="shared" si="4" ref="P5:P20">O5*2</f>
        <v>10</v>
      </c>
      <c r="Q5" s="153">
        <v>3</v>
      </c>
      <c r="R5" s="153">
        <f aca="true" t="shared" si="5" ref="R5:R20">Q5*3</f>
        <v>9</v>
      </c>
      <c r="S5" s="154">
        <f aca="true" t="shared" si="6" ref="S5:S20">H5+J5+L5+N5+P5+R5</f>
        <v>139</v>
      </c>
      <c r="T5" s="132"/>
      <c r="U5" s="152">
        <f aca="true" t="shared" si="7" ref="U5:U20">IF(T5=0,0,6)</f>
        <v>0</v>
      </c>
      <c r="V5" s="152"/>
      <c r="W5" s="152">
        <f aca="true" t="shared" si="8" ref="W5:W20">V5*4</f>
        <v>0</v>
      </c>
      <c r="X5" s="152"/>
      <c r="Y5" s="152">
        <f aca="true" t="shared" si="9" ref="Y5:Y20">X5*3</f>
        <v>0</v>
      </c>
      <c r="Z5" s="152"/>
      <c r="AA5" s="152">
        <f aca="true" t="shared" si="10" ref="AA5:AA20">IF(Z5=0,0,6)</f>
        <v>0</v>
      </c>
      <c r="AB5" s="154">
        <f aca="true" t="shared" si="11" ref="AB5:AB20">U5+W5+Y5+AA5</f>
        <v>0</v>
      </c>
      <c r="AC5" s="132"/>
      <c r="AD5" s="152"/>
      <c r="AE5" s="154" t="s">
        <v>119</v>
      </c>
      <c r="AF5" s="132">
        <v>1</v>
      </c>
      <c r="AG5" s="152">
        <f aca="true" t="shared" si="12" ref="AG5:AG20">AF5*12</f>
        <v>12</v>
      </c>
      <c r="AH5" s="152"/>
      <c r="AI5" s="152">
        <f aca="true" t="shared" si="13" ref="AI5:AI20">AH5*5</f>
        <v>0</v>
      </c>
      <c r="AJ5" s="152">
        <v>2</v>
      </c>
      <c r="AK5" s="152">
        <f aca="true" t="shared" si="14" ref="AK5:AK20">AJ5*3</f>
        <v>6</v>
      </c>
      <c r="AL5" s="152">
        <v>1</v>
      </c>
      <c r="AM5" s="152">
        <f aca="true" t="shared" si="15" ref="AM5:AM20">AL5*1</f>
        <v>1</v>
      </c>
      <c r="AN5" s="152"/>
      <c r="AO5" s="152">
        <f aca="true" t="shared" si="16" ref="AO5:AO20">AN5*5</f>
        <v>0</v>
      </c>
      <c r="AP5" s="152"/>
      <c r="AQ5" s="152">
        <f aca="true" t="shared" si="17" ref="AQ5:AQ20">AP5*5</f>
        <v>0</v>
      </c>
      <c r="AR5" s="152"/>
      <c r="AS5" s="152">
        <f aca="true" t="shared" si="18" ref="AS5:AS20">AR5*1</f>
        <v>0</v>
      </c>
      <c r="AT5" s="152"/>
      <c r="AU5" s="155">
        <f aca="true" t="shared" si="19" ref="AU5:AU20">AT5*0.5</f>
        <v>0</v>
      </c>
      <c r="AV5" s="152"/>
      <c r="AW5" s="155">
        <f aca="true" t="shared" si="20" ref="AW5:AW20">AV5*1</f>
        <v>0</v>
      </c>
      <c r="AX5" s="156">
        <f aca="true" t="shared" si="21" ref="AX5:AX20">IF(AI5+AK5+AM5+AO5+AQ5+AS5+AU5+AW5&gt;10,10,AI5+AK5+AM5+AO5+AQ5+AS5+AU5+AW5)</f>
        <v>7</v>
      </c>
      <c r="AY5" s="157">
        <f aca="true" t="shared" si="22" ref="AY5:AY20">AG5+AX5</f>
        <v>19</v>
      </c>
      <c r="AZ5" s="158">
        <f aca="true" t="shared" si="23" ref="AZ5:AZ20">S5+AB5+AY5</f>
        <v>158</v>
      </c>
    </row>
    <row r="6" spans="1:52" s="56" customFormat="1" ht="14.25">
      <c r="A6" s="132">
        <v>2</v>
      </c>
      <c r="B6" s="264" t="s">
        <v>231</v>
      </c>
      <c r="C6" s="148">
        <v>22227</v>
      </c>
      <c r="D6" s="149" t="s">
        <v>85</v>
      </c>
      <c r="E6" s="150" t="s">
        <v>28</v>
      </c>
      <c r="F6" s="151" t="s">
        <v>171</v>
      </c>
      <c r="G6" s="132">
        <v>12</v>
      </c>
      <c r="H6" s="152">
        <f t="shared" si="0"/>
        <v>72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3</v>
      </c>
      <c r="R6" s="153">
        <f t="shared" si="5"/>
        <v>9</v>
      </c>
      <c r="S6" s="154">
        <f t="shared" si="6"/>
        <v>139</v>
      </c>
      <c r="T6" s="132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32"/>
      <c r="AD6" s="152"/>
      <c r="AE6" s="154"/>
      <c r="AF6" s="132">
        <v>1</v>
      </c>
      <c r="AG6" s="152">
        <f t="shared" si="12"/>
        <v>12</v>
      </c>
      <c r="AH6" s="152"/>
      <c r="AI6" s="152">
        <f t="shared" si="13"/>
        <v>0</v>
      </c>
      <c r="AJ6" s="152">
        <v>2</v>
      </c>
      <c r="AK6" s="152">
        <f t="shared" si="14"/>
        <v>6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>
        <v>1</v>
      </c>
      <c r="AS6" s="152">
        <f t="shared" si="18"/>
        <v>1</v>
      </c>
      <c r="AT6" s="152"/>
      <c r="AU6" s="155">
        <f t="shared" si="19"/>
        <v>0</v>
      </c>
      <c r="AV6" s="152"/>
      <c r="AW6" s="155">
        <f t="shared" si="20"/>
        <v>0</v>
      </c>
      <c r="AX6" s="156">
        <f t="shared" si="21"/>
        <v>7</v>
      </c>
      <c r="AY6" s="157">
        <f t="shared" si="22"/>
        <v>19</v>
      </c>
      <c r="AZ6" s="158">
        <f t="shared" si="23"/>
        <v>158</v>
      </c>
    </row>
    <row r="7" spans="1:52" s="56" customFormat="1" ht="14.25">
      <c r="A7" s="132">
        <v>3</v>
      </c>
      <c r="B7" s="264" t="s">
        <v>175</v>
      </c>
      <c r="C7" s="148">
        <v>21829</v>
      </c>
      <c r="D7" s="149" t="s">
        <v>85</v>
      </c>
      <c r="E7" s="150" t="s">
        <v>28</v>
      </c>
      <c r="F7" s="151" t="s">
        <v>171</v>
      </c>
      <c r="G7" s="132">
        <v>12</v>
      </c>
      <c r="H7" s="152">
        <f t="shared" si="0"/>
        <v>72</v>
      </c>
      <c r="I7" s="152"/>
      <c r="J7" s="152">
        <f t="shared" si="1"/>
        <v>0</v>
      </c>
      <c r="K7" s="152">
        <v>20</v>
      </c>
      <c r="L7" s="152">
        <f t="shared" si="2"/>
        <v>44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3</v>
      </c>
      <c r="R7" s="153">
        <f t="shared" si="5"/>
        <v>9</v>
      </c>
      <c r="S7" s="154">
        <f t="shared" si="6"/>
        <v>135</v>
      </c>
      <c r="T7" s="132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32"/>
      <c r="AD7" s="152"/>
      <c r="AE7" s="154"/>
      <c r="AF7" s="132">
        <v>1</v>
      </c>
      <c r="AG7" s="152">
        <f t="shared" si="12"/>
        <v>12</v>
      </c>
      <c r="AH7" s="152"/>
      <c r="AI7" s="152">
        <f t="shared" si="13"/>
        <v>0</v>
      </c>
      <c r="AJ7" s="152">
        <v>1</v>
      </c>
      <c r="AK7" s="152">
        <f t="shared" si="14"/>
        <v>3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55">
        <f t="shared" si="19"/>
        <v>0</v>
      </c>
      <c r="AV7" s="152"/>
      <c r="AW7" s="155">
        <f t="shared" si="20"/>
        <v>0</v>
      </c>
      <c r="AX7" s="156">
        <f t="shared" si="21"/>
        <v>3</v>
      </c>
      <c r="AY7" s="157">
        <f t="shared" si="22"/>
        <v>15</v>
      </c>
      <c r="AZ7" s="158">
        <f t="shared" si="23"/>
        <v>150</v>
      </c>
    </row>
    <row r="8" spans="1:52" s="56" customFormat="1" ht="14.25">
      <c r="A8" s="132">
        <v>4</v>
      </c>
      <c r="B8" s="264" t="s">
        <v>229</v>
      </c>
      <c r="C8" s="148">
        <v>22212</v>
      </c>
      <c r="D8" s="149" t="s">
        <v>85</v>
      </c>
      <c r="E8" s="150" t="s">
        <v>28</v>
      </c>
      <c r="F8" s="151" t="s">
        <v>171</v>
      </c>
      <c r="G8" s="132">
        <v>12</v>
      </c>
      <c r="H8" s="152">
        <f t="shared" si="0"/>
        <v>72</v>
      </c>
      <c r="I8" s="152"/>
      <c r="J8" s="152">
        <f t="shared" si="1"/>
        <v>0</v>
      </c>
      <c r="K8" s="152">
        <v>18</v>
      </c>
      <c r="L8" s="152">
        <f t="shared" si="2"/>
        <v>40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3</v>
      </c>
      <c r="R8" s="153">
        <f t="shared" si="5"/>
        <v>9</v>
      </c>
      <c r="S8" s="154">
        <f t="shared" si="6"/>
        <v>131</v>
      </c>
      <c r="T8" s="132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32"/>
      <c r="AD8" s="152"/>
      <c r="AE8" s="154"/>
      <c r="AF8" s="132">
        <v>1</v>
      </c>
      <c r="AG8" s="152">
        <f t="shared" si="12"/>
        <v>12</v>
      </c>
      <c r="AH8" s="152"/>
      <c r="AI8" s="152">
        <f t="shared" si="13"/>
        <v>0</v>
      </c>
      <c r="AJ8" s="152">
        <v>2</v>
      </c>
      <c r="AK8" s="152">
        <f t="shared" si="14"/>
        <v>6</v>
      </c>
      <c r="AL8" s="152">
        <v>1</v>
      </c>
      <c r="AM8" s="152">
        <f t="shared" si="15"/>
        <v>1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55">
        <f t="shared" si="19"/>
        <v>0</v>
      </c>
      <c r="AV8" s="152"/>
      <c r="AW8" s="155">
        <f t="shared" si="20"/>
        <v>0</v>
      </c>
      <c r="AX8" s="156">
        <f t="shared" si="21"/>
        <v>7</v>
      </c>
      <c r="AY8" s="157">
        <f t="shared" si="22"/>
        <v>19</v>
      </c>
      <c r="AZ8" s="158">
        <f t="shared" si="23"/>
        <v>150</v>
      </c>
    </row>
    <row r="9" spans="1:52" s="56" customFormat="1" ht="14.25">
      <c r="A9" s="132">
        <v>5</v>
      </c>
      <c r="B9" s="264" t="s">
        <v>230</v>
      </c>
      <c r="C9" s="148">
        <v>20629</v>
      </c>
      <c r="D9" s="149" t="s">
        <v>85</v>
      </c>
      <c r="E9" s="150" t="s">
        <v>28</v>
      </c>
      <c r="F9" s="151" t="s">
        <v>171</v>
      </c>
      <c r="G9" s="132">
        <v>12</v>
      </c>
      <c r="H9" s="152">
        <f t="shared" si="0"/>
        <v>72</v>
      </c>
      <c r="I9" s="152"/>
      <c r="J9" s="152">
        <f t="shared" si="1"/>
        <v>0</v>
      </c>
      <c r="K9" s="152">
        <v>17</v>
      </c>
      <c r="L9" s="152">
        <f t="shared" si="2"/>
        <v>38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3</v>
      </c>
      <c r="R9" s="153">
        <f t="shared" si="5"/>
        <v>9</v>
      </c>
      <c r="S9" s="154">
        <f t="shared" si="6"/>
        <v>129</v>
      </c>
      <c r="T9" s="132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32"/>
      <c r="AD9" s="152"/>
      <c r="AE9" s="154"/>
      <c r="AF9" s="132">
        <v>1</v>
      </c>
      <c r="AG9" s="152">
        <f t="shared" si="12"/>
        <v>12</v>
      </c>
      <c r="AH9" s="152"/>
      <c r="AI9" s="152">
        <f t="shared" si="13"/>
        <v>0</v>
      </c>
      <c r="AJ9" s="152">
        <v>2</v>
      </c>
      <c r="AK9" s="152">
        <f t="shared" si="14"/>
        <v>6</v>
      </c>
      <c r="AL9" s="152">
        <v>1</v>
      </c>
      <c r="AM9" s="152">
        <f t="shared" si="15"/>
        <v>1</v>
      </c>
      <c r="AN9" s="152"/>
      <c r="AO9" s="152">
        <f t="shared" si="16"/>
        <v>0</v>
      </c>
      <c r="AP9" s="152"/>
      <c r="AQ9" s="152">
        <f t="shared" si="17"/>
        <v>0</v>
      </c>
      <c r="AR9" s="152">
        <v>1</v>
      </c>
      <c r="AS9" s="152">
        <f t="shared" si="18"/>
        <v>1</v>
      </c>
      <c r="AT9" s="152"/>
      <c r="AU9" s="155">
        <f t="shared" si="19"/>
        <v>0</v>
      </c>
      <c r="AV9" s="152"/>
      <c r="AW9" s="155">
        <f t="shared" si="20"/>
        <v>0</v>
      </c>
      <c r="AX9" s="156">
        <f t="shared" si="21"/>
        <v>8</v>
      </c>
      <c r="AY9" s="157">
        <f t="shared" si="22"/>
        <v>20</v>
      </c>
      <c r="AZ9" s="158">
        <f t="shared" si="23"/>
        <v>149</v>
      </c>
    </row>
    <row r="10" spans="1:52" s="56" customFormat="1" ht="14.25">
      <c r="A10" s="132">
        <v>6</v>
      </c>
      <c r="B10" s="264" t="s">
        <v>232</v>
      </c>
      <c r="C10" s="148">
        <v>22630</v>
      </c>
      <c r="D10" s="149" t="s">
        <v>85</v>
      </c>
      <c r="E10" s="150" t="s">
        <v>28</v>
      </c>
      <c r="F10" s="151" t="s">
        <v>171</v>
      </c>
      <c r="G10" s="132">
        <v>12</v>
      </c>
      <c r="H10" s="152">
        <f t="shared" si="0"/>
        <v>72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3</v>
      </c>
      <c r="R10" s="153">
        <f t="shared" si="5"/>
        <v>9</v>
      </c>
      <c r="S10" s="154">
        <f t="shared" si="6"/>
        <v>133</v>
      </c>
      <c r="T10" s="132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32"/>
      <c r="AD10" s="152"/>
      <c r="AE10" s="154"/>
      <c r="AF10" s="132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55">
        <f t="shared" si="19"/>
        <v>0</v>
      </c>
      <c r="AV10" s="152"/>
      <c r="AW10" s="155">
        <f t="shared" si="20"/>
        <v>0</v>
      </c>
      <c r="AX10" s="156">
        <f t="shared" si="21"/>
        <v>3</v>
      </c>
      <c r="AY10" s="157">
        <f t="shared" si="22"/>
        <v>15</v>
      </c>
      <c r="AZ10" s="158">
        <f t="shared" si="23"/>
        <v>148</v>
      </c>
    </row>
    <row r="11" spans="1:52" s="56" customFormat="1" ht="14.25">
      <c r="A11" s="132">
        <v>7</v>
      </c>
      <c r="B11" s="264" t="s">
        <v>235</v>
      </c>
      <c r="C11" s="148">
        <v>23696</v>
      </c>
      <c r="D11" s="149" t="s">
        <v>85</v>
      </c>
      <c r="E11" s="150" t="s">
        <v>28</v>
      </c>
      <c r="F11" s="151" t="s">
        <v>171</v>
      </c>
      <c r="G11" s="132">
        <v>12</v>
      </c>
      <c r="H11" s="152">
        <f t="shared" si="0"/>
        <v>72</v>
      </c>
      <c r="I11" s="152"/>
      <c r="J11" s="152">
        <f t="shared" si="1"/>
        <v>0</v>
      </c>
      <c r="K11" s="152">
        <v>14</v>
      </c>
      <c r="L11" s="152">
        <f t="shared" si="2"/>
        <v>32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123</v>
      </c>
      <c r="T11" s="132"/>
      <c r="U11" s="152">
        <f t="shared" si="7"/>
        <v>0</v>
      </c>
      <c r="V11" s="152"/>
      <c r="W11" s="152">
        <f t="shared" si="8"/>
        <v>0</v>
      </c>
      <c r="X11" s="152">
        <v>3</v>
      </c>
      <c r="Y11" s="152">
        <f t="shared" si="9"/>
        <v>9</v>
      </c>
      <c r="Z11" s="152"/>
      <c r="AA11" s="152">
        <f t="shared" si="10"/>
        <v>0</v>
      </c>
      <c r="AB11" s="154">
        <f t="shared" si="11"/>
        <v>9</v>
      </c>
      <c r="AC11" s="132"/>
      <c r="AD11" s="152"/>
      <c r="AE11" s="154"/>
      <c r="AF11" s="132">
        <v>1</v>
      </c>
      <c r="AG11" s="152">
        <f t="shared" si="12"/>
        <v>12</v>
      </c>
      <c r="AH11" s="152"/>
      <c r="AI11" s="152">
        <f t="shared" si="13"/>
        <v>0</v>
      </c>
      <c r="AJ11" s="152">
        <v>1</v>
      </c>
      <c r="AK11" s="152">
        <f t="shared" si="14"/>
        <v>3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55">
        <f t="shared" si="19"/>
        <v>0</v>
      </c>
      <c r="AV11" s="152"/>
      <c r="AW11" s="155">
        <f t="shared" si="20"/>
        <v>0</v>
      </c>
      <c r="AX11" s="156">
        <f t="shared" si="21"/>
        <v>4</v>
      </c>
      <c r="AY11" s="157">
        <f t="shared" si="22"/>
        <v>16</v>
      </c>
      <c r="AZ11" s="158">
        <f t="shared" si="23"/>
        <v>148</v>
      </c>
    </row>
    <row r="12" spans="1:52" s="56" customFormat="1" ht="14.25">
      <c r="A12" s="132">
        <v>8</v>
      </c>
      <c r="B12" s="264" t="s">
        <v>234</v>
      </c>
      <c r="C12" s="148">
        <v>22082</v>
      </c>
      <c r="D12" s="149" t="s">
        <v>85</v>
      </c>
      <c r="E12" s="150" t="s">
        <v>28</v>
      </c>
      <c r="F12" s="151" t="s">
        <v>171</v>
      </c>
      <c r="G12" s="132">
        <v>12</v>
      </c>
      <c r="H12" s="152">
        <f t="shared" si="0"/>
        <v>72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3</v>
      </c>
      <c r="R12" s="153">
        <f t="shared" si="5"/>
        <v>9</v>
      </c>
      <c r="S12" s="154">
        <f t="shared" si="6"/>
        <v>131</v>
      </c>
      <c r="T12" s="132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32" t="s">
        <v>119</v>
      </c>
      <c r="AD12" s="152"/>
      <c r="AE12" s="154"/>
      <c r="AF12" s="132">
        <v>1</v>
      </c>
      <c r="AG12" s="152">
        <f t="shared" si="12"/>
        <v>12</v>
      </c>
      <c r="AH12" s="152"/>
      <c r="AI12" s="152">
        <f t="shared" si="13"/>
        <v>0</v>
      </c>
      <c r="AJ12" s="152">
        <v>1</v>
      </c>
      <c r="AK12" s="152">
        <f t="shared" si="14"/>
        <v>3</v>
      </c>
      <c r="AL12" s="152">
        <v>0</v>
      </c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55">
        <f t="shared" si="19"/>
        <v>0</v>
      </c>
      <c r="AV12" s="152"/>
      <c r="AW12" s="155">
        <f t="shared" si="20"/>
        <v>0</v>
      </c>
      <c r="AX12" s="156">
        <f t="shared" si="21"/>
        <v>3</v>
      </c>
      <c r="AY12" s="157">
        <f t="shared" si="22"/>
        <v>15</v>
      </c>
      <c r="AZ12" s="158">
        <f t="shared" si="23"/>
        <v>146</v>
      </c>
    </row>
    <row r="13" spans="1:52" s="56" customFormat="1" ht="14.25">
      <c r="A13" s="132">
        <v>9</v>
      </c>
      <c r="B13" s="264" t="s">
        <v>176</v>
      </c>
      <c r="C13" s="148">
        <v>21171</v>
      </c>
      <c r="D13" s="149" t="s">
        <v>85</v>
      </c>
      <c r="E13" s="150" t="s">
        <v>28</v>
      </c>
      <c r="F13" s="151" t="s">
        <v>171</v>
      </c>
      <c r="G13" s="132">
        <v>12</v>
      </c>
      <c r="H13" s="152">
        <f t="shared" si="0"/>
        <v>72</v>
      </c>
      <c r="I13" s="152"/>
      <c r="J13" s="152">
        <f t="shared" si="1"/>
        <v>0</v>
      </c>
      <c r="K13" s="152">
        <v>14</v>
      </c>
      <c r="L13" s="152">
        <f t="shared" si="2"/>
        <v>32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2</v>
      </c>
      <c r="R13" s="153">
        <f t="shared" si="5"/>
        <v>6</v>
      </c>
      <c r="S13" s="154">
        <f t="shared" si="6"/>
        <v>120</v>
      </c>
      <c r="T13" s="132"/>
      <c r="U13" s="152">
        <f t="shared" si="7"/>
        <v>0</v>
      </c>
      <c r="V13" s="152"/>
      <c r="W13" s="152">
        <f t="shared" si="8"/>
        <v>0</v>
      </c>
      <c r="X13" s="152">
        <v>1</v>
      </c>
      <c r="Y13" s="152">
        <f t="shared" si="9"/>
        <v>3</v>
      </c>
      <c r="Z13" s="152"/>
      <c r="AA13" s="152">
        <f t="shared" si="10"/>
        <v>0</v>
      </c>
      <c r="AB13" s="154">
        <f t="shared" si="11"/>
        <v>3</v>
      </c>
      <c r="AC13" s="132"/>
      <c r="AD13" s="152"/>
      <c r="AE13" s="154"/>
      <c r="AF13" s="132">
        <v>1</v>
      </c>
      <c r="AG13" s="152">
        <f t="shared" si="12"/>
        <v>12</v>
      </c>
      <c r="AH13" s="152"/>
      <c r="AI13" s="152">
        <f t="shared" si="13"/>
        <v>0</v>
      </c>
      <c r="AJ13" s="152">
        <v>2</v>
      </c>
      <c r="AK13" s="152">
        <f t="shared" si="14"/>
        <v>6</v>
      </c>
      <c r="AL13" s="152">
        <v>1</v>
      </c>
      <c r="AM13" s="152">
        <f t="shared" si="15"/>
        <v>1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55">
        <f t="shared" si="19"/>
        <v>0</v>
      </c>
      <c r="AV13" s="152"/>
      <c r="AW13" s="155">
        <f t="shared" si="20"/>
        <v>0</v>
      </c>
      <c r="AX13" s="156">
        <f t="shared" si="21"/>
        <v>7</v>
      </c>
      <c r="AY13" s="157">
        <f t="shared" si="22"/>
        <v>19</v>
      </c>
      <c r="AZ13" s="158">
        <f t="shared" si="23"/>
        <v>142</v>
      </c>
    </row>
    <row r="14" spans="1:52" s="56" customFormat="1" ht="14.25">
      <c r="A14" s="132">
        <v>10</v>
      </c>
      <c r="B14" s="264" t="s">
        <v>170</v>
      </c>
      <c r="C14" s="148">
        <v>21717</v>
      </c>
      <c r="D14" s="149" t="s">
        <v>85</v>
      </c>
      <c r="E14" s="150" t="s">
        <v>28</v>
      </c>
      <c r="F14" s="151" t="s">
        <v>171</v>
      </c>
      <c r="G14" s="132">
        <v>12</v>
      </c>
      <c r="H14" s="152">
        <f t="shared" si="0"/>
        <v>72</v>
      </c>
      <c r="I14" s="152"/>
      <c r="J14" s="152">
        <f t="shared" si="1"/>
        <v>0</v>
      </c>
      <c r="K14" s="152">
        <v>14</v>
      </c>
      <c r="L14" s="152">
        <f t="shared" si="2"/>
        <v>32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3</v>
      </c>
      <c r="R14" s="153">
        <f t="shared" si="5"/>
        <v>9</v>
      </c>
      <c r="S14" s="154">
        <f t="shared" si="6"/>
        <v>123</v>
      </c>
      <c r="T14" s="132"/>
      <c r="U14" s="152">
        <f t="shared" si="7"/>
        <v>0</v>
      </c>
      <c r="V14" s="152"/>
      <c r="W14" s="152">
        <f t="shared" si="8"/>
        <v>0</v>
      </c>
      <c r="X14" s="152">
        <v>1</v>
      </c>
      <c r="Y14" s="152">
        <f t="shared" si="9"/>
        <v>3</v>
      </c>
      <c r="Z14" s="152"/>
      <c r="AA14" s="152">
        <f t="shared" si="10"/>
        <v>0</v>
      </c>
      <c r="AB14" s="154">
        <f t="shared" si="11"/>
        <v>3</v>
      </c>
      <c r="AC14" s="132"/>
      <c r="AD14" s="152"/>
      <c r="AE14" s="154"/>
      <c r="AF14" s="132">
        <v>1</v>
      </c>
      <c r="AG14" s="152">
        <f t="shared" si="12"/>
        <v>12</v>
      </c>
      <c r="AH14" s="152"/>
      <c r="AI14" s="152">
        <f t="shared" si="13"/>
        <v>0</v>
      </c>
      <c r="AJ14" s="152">
        <v>1</v>
      </c>
      <c r="AK14" s="152">
        <f t="shared" si="14"/>
        <v>3</v>
      </c>
      <c r="AL14" s="152">
        <v>1</v>
      </c>
      <c r="AM14" s="152">
        <f t="shared" si="15"/>
        <v>1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55">
        <f t="shared" si="19"/>
        <v>0</v>
      </c>
      <c r="AV14" s="152"/>
      <c r="AW14" s="155">
        <f t="shared" si="20"/>
        <v>0</v>
      </c>
      <c r="AX14" s="156">
        <f t="shared" si="21"/>
        <v>4</v>
      </c>
      <c r="AY14" s="157">
        <f t="shared" si="22"/>
        <v>16</v>
      </c>
      <c r="AZ14" s="158">
        <f t="shared" si="23"/>
        <v>142</v>
      </c>
    </row>
    <row r="15" spans="1:52" s="56" customFormat="1" ht="14.25">
      <c r="A15" s="132">
        <v>11</v>
      </c>
      <c r="B15" s="264" t="s">
        <v>172</v>
      </c>
      <c r="C15" s="148">
        <v>19566</v>
      </c>
      <c r="D15" s="149" t="s">
        <v>85</v>
      </c>
      <c r="E15" s="150" t="s">
        <v>28</v>
      </c>
      <c r="F15" s="151" t="s">
        <v>171</v>
      </c>
      <c r="G15" s="132">
        <v>10</v>
      </c>
      <c r="H15" s="152">
        <f t="shared" si="0"/>
        <v>60</v>
      </c>
      <c r="I15" s="152"/>
      <c r="J15" s="152">
        <f t="shared" si="1"/>
        <v>0</v>
      </c>
      <c r="K15" s="152">
        <v>20</v>
      </c>
      <c r="L15" s="152">
        <f t="shared" si="2"/>
        <v>44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3</v>
      </c>
      <c r="R15" s="153">
        <f t="shared" si="5"/>
        <v>9</v>
      </c>
      <c r="S15" s="154">
        <f t="shared" si="6"/>
        <v>123</v>
      </c>
      <c r="T15" s="132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32"/>
      <c r="AD15" s="152"/>
      <c r="AE15" s="154"/>
      <c r="AF15" s="132">
        <v>1</v>
      </c>
      <c r="AG15" s="152">
        <f t="shared" si="12"/>
        <v>12</v>
      </c>
      <c r="AH15" s="152"/>
      <c r="AI15" s="152">
        <f t="shared" si="13"/>
        <v>0</v>
      </c>
      <c r="AJ15" s="152">
        <v>2</v>
      </c>
      <c r="AK15" s="152">
        <f t="shared" si="14"/>
        <v>6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55">
        <f t="shared" si="19"/>
        <v>0</v>
      </c>
      <c r="AV15" s="152"/>
      <c r="AW15" s="155">
        <f t="shared" si="20"/>
        <v>0</v>
      </c>
      <c r="AX15" s="156">
        <f t="shared" si="21"/>
        <v>6</v>
      </c>
      <c r="AY15" s="157">
        <f t="shared" si="22"/>
        <v>18</v>
      </c>
      <c r="AZ15" s="158">
        <f t="shared" si="23"/>
        <v>141</v>
      </c>
    </row>
    <row r="16" spans="1:52" s="56" customFormat="1" ht="14.25">
      <c r="A16" s="132">
        <v>12</v>
      </c>
      <c r="B16" s="264" t="s">
        <v>233</v>
      </c>
      <c r="C16" s="148">
        <v>19765</v>
      </c>
      <c r="D16" s="149" t="s">
        <v>85</v>
      </c>
      <c r="E16" s="150" t="s">
        <v>28</v>
      </c>
      <c r="F16" s="151" t="s">
        <v>171</v>
      </c>
      <c r="G16" s="132">
        <v>10</v>
      </c>
      <c r="H16" s="152">
        <f t="shared" si="0"/>
        <v>60</v>
      </c>
      <c r="I16" s="152"/>
      <c r="J16" s="152">
        <f t="shared" si="1"/>
        <v>0</v>
      </c>
      <c r="K16" s="152">
        <v>19</v>
      </c>
      <c r="L16" s="152">
        <f t="shared" si="2"/>
        <v>42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3</v>
      </c>
      <c r="R16" s="153">
        <f t="shared" si="5"/>
        <v>9</v>
      </c>
      <c r="S16" s="154">
        <f t="shared" si="6"/>
        <v>121</v>
      </c>
      <c r="T16" s="132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32"/>
      <c r="AD16" s="152"/>
      <c r="AE16" s="154"/>
      <c r="AF16" s="132">
        <v>1</v>
      </c>
      <c r="AG16" s="152">
        <f t="shared" si="12"/>
        <v>12</v>
      </c>
      <c r="AH16" s="152"/>
      <c r="AI16" s="152">
        <f t="shared" si="13"/>
        <v>0</v>
      </c>
      <c r="AJ16" s="152">
        <v>2</v>
      </c>
      <c r="AK16" s="152">
        <f t="shared" si="14"/>
        <v>6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55">
        <f t="shared" si="19"/>
        <v>0</v>
      </c>
      <c r="AV16" s="152"/>
      <c r="AW16" s="155">
        <f t="shared" si="20"/>
        <v>0</v>
      </c>
      <c r="AX16" s="156">
        <f t="shared" si="21"/>
        <v>6</v>
      </c>
      <c r="AY16" s="157">
        <f t="shared" si="22"/>
        <v>18</v>
      </c>
      <c r="AZ16" s="158">
        <f t="shared" si="23"/>
        <v>139</v>
      </c>
    </row>
    <row r="17" spans="1:52" s="56" customFormat="1" ht="14.25">
      <c r="A17" s="132">
        <v>13</v>
      </c>
      <c r="B17" s="264" t="s">
        <v>177</v>
      </c>
      <c r="C17" s="148">
        <v>20629</v>
      </c>
      <c r="D17" s="149" t="s">
        <v>85</v>
      </c>
      <c r="E17" s="150" t="s">
        <v>28</v>
      </c>
      <c r="F17" s="151" t="s">
        <v>171</v>
      </c>
      <c r="G17" s="132">
        <v>12</v>
      </c>
      <c r="H17" s="152">
        <f t="shared" si="0"/>
        <v>72</v>
      </c>
      <c r="I17" s="152"/>
      <c r="J17" s="152">
        <f t="shared" si="1"/>
        <v>0</v>
      </c>
      <c r="K17" s="152">
        <v>14</v>
      </c>
      <c r="L17" s="152">
        <f t="shared" si="2"/>
        <v>32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3</v>
      </c>
      <c r="R17" s="153">
        <f t="shared" si="5"/>
        <v>9</v>
      </c>
      <c r="S17" s="154">
        <f t="shared" si="6"/>
        <v>123</v>
      </c>
      <c r="T17" s="132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32"/>
      <c r="AD17" s="152"/>
      <c r="AE17" s="154"/>
      <c r="AF17" s="132">
        <v>1</v>
      </c>
      <c r="AG17" s="152">
        <f t="shared" si="12"/>
        <v>12</v>
      </c>
      <c r="AH17" s="152"/>
      <c r="AI17" s="152">
        <f t="shared" si="13"/>
        <v>0</v>
      </c>
      <c r="AJ17" s="152">
        <v>1</v>
      </c>
      <c r="AK17" s="152">
        <f t="shared" si="14"/>
        <v>3</v>
      </c>
      <c r="AL17" s="152">
        <v>1</v>
      </c>
      <c r="AM17" s="152">
        <f t="shared" si="15"/>
        <v>1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55">
        <f t="shared" si="19"/>
        <v>0</v>
      </c>
      <c r="AV17" s="152"/>
      <c r="AW17" s="155">
        <f t="shared" si="20"/>
        <v>0</v>
      </c>
      <c r="AX17" s="156">
        <f t="shared" si="21"/>
        <v>4</v>
      </c>
      <c r="AY17" s="157">
        <f t="shared" si="22"/>
        <v>16</v>
      </c>
      <c r="AZ17" s="158">
        <f t="shared" si="23"/>
        <v>139</v>
      </c>
    </row>
    <row r="18" spans="1:52" s="56" customFormat="1" ht="14.25">
      <c r="A18" s="132">
        <v>14</v>
      </c>
      <c r="B18" s="264" t="s">
        <v>173</v>
      </c>
      <c r="C18" s="148">
        <v>22249</v>
      </c>
      <c r="D18" s="149" t="s">
        <v>85</v>
      </c>
      <c r="E18" s="150" t="s">
        <v>28</v>
      </c>
      <c r="F18" s="151" t="s">
        <v>171</v>
      </c>
      <c r="G18" s="132">
        <v>12</v>
      </c>
      <c r="H18" s="152">
        <f t="shared" si="0"/>
        <v>72</v>
      </c>
      <c r="I18" s="152"/>
      <c r="J18" s="152">
        <f t="shared" si="1"/>
        <v>0</v>
      </c>
      <c r="K18" s="152">
        <v>14</v>
      </c>
      <c r="L18" s="152">
        <f t="shared" si="2"/>
        <v>32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123</v>
      </c>
      <c r="T18" s="132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32"/>
      <c r="AD18" s="152"/>
      <c r="AE18" s="154"/>
      <c r="AF18" s="132">
        <v>1</v>
      </c>
      <c r="AG18" s="152">
        <f t="shared" si="12"/>
        <v>12</v>
      </c>
      <c r="AH18" s="152"/>
      <c r="AI18" s="152">
        <f t="shared" si="13"/>
        <v>0</v>
      </c>
      <c r="AJ18" s="152">
        <v>1</v>
      </c>
      <c r="AK18" s="152">
        <f t="shared" si="14"/>
        <v>3</v>
      </c>
      <c r="AL18" s="152">
        <v>1</v>
      </c>
      <c r="AM18" s="152">
        <f t="shared" si="15"/>
        <v>1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55">
        <f t="shared" si="19"/>
        <v>0</v>
      </c>
      <c r="AV18" s="152"/>
      <c r="AW18" s="155">
        <f t="shared" si="20"/>
        <v>0</v>
      </c>
      <c r="AX18" s="156">
        <f t="shared" si="21"/>
        <v>4</v>
      </c>
      <c r="AY18" s="157">
        <f t="shared" si="22"/>
        <v>16</v>
      </c>
      <c r="AZ18" s="158">
        <f t="shared" si="23"/>
        <v>139</v>
      </c>
    </row>
    <row r="19" spans="1:52" s="56" customFormat="1" ht="14.25">
      <c r="A19" s="132">
        <v>15</v>
      </c>
      <c r="B19" s="264" t="s">
        <v>236</v>
      </c>
      <c r="C19" s="148">
        <v>21702</v>
      </c>
      <c r="D19" s="149" t="s">
        <v>85</v>
      </c>
      <c r="E19" s="150" t="s">
        <v>28</v>
      </c>
      <c r="F19" s="151" t="s">
        <v>171</v>
      </c>
      <c r="G19" s="132">
        <v>10</v>
      </c>
      <c r="H19" s="152">
        <f t="shared" si="0"/>
        <v>60</v>
      </c>
      <c r="I19" s="152"/>
      <c r="J19" s="152">
        <f t="shared" si="1"/>
        <v>0</v>
      </c>
      <c r="K19" s="152">
        <v>20</v>
      </c>
      <c r="L19" s="152">
        <f t="shared" si="2"/>
        <v>44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123</v>
      </c>
      <c r="T19" s="132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32"/>
      <c r="AD19" s="152"/>
      <c r="AE19" s="154"/>
      <c r="AF19" s="132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>
        <v>1</v>
      </c>
      <c r="AM19" s="152">
        <f t="shared" si="15"/>
        <v>1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55">
        <f t="shared" si="19"/>
        <v>0</v>
      </c>
      <c r="AV19" s="152"/>
      <c r="AW19" s="155">
        <f t="shared" si="20"/>
        <v>0</v>
      </c>
      <c r="AX19" s="156">
        <f t="shared" si="21"/>
        <v>1</v>
      </c>
      <c r="AY19" s="157">
        <f t="shared" si="22"/>
        <v>13</v>
      </c>
      <c r="AZ19" s="158">
        <f t="shared" si="23"/>
        <v>136</v>
      </c>
    </row>
    <row r="20" spans="1:52" s="56" customFormat="1" ht="14.25">
      <c r="A20" s="132">
        <v>16</v>
      </c>
      <c r="B20" s="264" t="s">
        <v>174</v>
      </c>
      <c r="C20" s="148">
        <v>23868</v>
      </c>
      <c r="D20" s="149" t="s">
        <v>85</v>
      </c>
      <c r="E20" s="150" t="s">
        <v>28</v>
      </c>
      <c r="F20" s="151" t="s">
        <v>171</v>
      </c>
      <c r="G20" s="132">
        <v>10</v>
      </c>
      <c r="H20" s="152">
        <f t="shared" si="0"/>
        <v>60</v>
      </c>
      <c r="I20" s="152"/>
      <c r="J20" s="152">
        <f t="shared" si="1"/>
        <v>0</v>
      </c>
      <c r="K20" s="152">
        <v>11</v>
      </c>
      <c r="L20" s="152">
        <f t="shared" si="2"/>
        <v>26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2</v>
      </c>
      <c r="R20" s="153">
        <f t="shared" si="5"/>
        <v>6</v>
      </c>
      <c r="S20" s="154">
        <f t="shared" si="6"/>
        <v>102</v>
      </c>
      <c r="T20" s="132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32"/>
      <c r="AD20" s="152"/>
      <c r="AE20" s="154"/>
      <c r="AF20" s="132">
        <v>1</v>
      </c>
      <c r="AG20" s="152">
        <f t="shared" si="12"/>
        <v>12</v>
      </c>
      <c r="AH20" s="152"/>
      <c r="AI20" s="152">
        <f t="shared" si="13"/>
        <v>0</v>
      </c>
      <c r="AJ20" s="152">
        <v>1</v>
      </c>
      <c r="AK20" s="152">
        <f t="shared" si="14"/>
        <v>3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55">
        <f t="shared" si="19"/>
        <v>0</v>
      </c>
      <c r="AV20" s="152"/>
      <c r="AW20" s="155">
        <f t="shared" si="20"/>
        <v>0</v>
      </c>
      <c r="AX20" s="156">
        <f t="shared" si="21"/>
        <v>3</v>
      </c>
      <c r="AY20" s="157">
        <f t="shared" si="22"/>
        <v>15</v>
      </c>
      <c r="AZ20" s="158">
        <f t="shared" si="23"/>
        <v>117</v>
      </c>
    </row>
    <row r="23" ht="13.5">
      <c r="B23" s="147"/>
    </row>
  </sheetData>
  <sheetProtection/>
  <mergeCells count="9">
    <mergeCell ref="A1:AZ1"/>
    <mergeCell ref="A2:AZ2"/>
    <mergeCell ref="C4:D4"/>
    <mergeCell ref="G3:S3"/>
    <mergeCell ref="T3:AB3"/>
    <mergeCell ref="AC3:AE3"/>
    <mergeCell ref="AZ3:AZ4"/>
    <mergeCell ref="A3:D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0"/>
  <sheetViews>
    <sheetView zoomScale="85" zoomScaleNormal="85" zoomScalePageLayoutView="0" workbookViewId="0" topLeftCell="A19">
      <selection activeCell="B5" sqref="B5:B46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28125" style="57" customWidth="1"/>
    <col min="53" max="16384" width="9.140625" style="1" customWidth="1"/>
  </cols>
  <sheetData>
    <row r="1" spans="1:52" ht="21.75">
      <c r="A1" s="266" t="s">
        <v>354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18.7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93"/>
      <c r="F3" s="94"/>
      <c r="G3" s="307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395" t="s">
        <v>24</v>
      </c>
    </row>
    <row r="4" spans="1:52" ht="118.5" customHeight="1">
      <c r="A4" s="95" t="s">
        <v>372</v>
      </c>
      <c r="B4" s="8" t="s">
        <v>0</v>
      </c>
      <c r="C4" s="331" t="s">
        <v>1</v>
      </c>
      <c r="D4" s="332"/>
      <c r="E4" s="96"/>
      <c r="F4" s="79"/>
      <c r="G4" s="37" t="s">
        <v>2</v>
      </c>
      <c r="H4" s="34" t="s">
        <v>3</v>
      </c>
      <c r="I4" s="34" t="s">
        <v>367</v>
      </c>
      <c r="J4" s="34" t="s">
        <v>3</v>
      </c>
      <c r="K4" s="34" t="s">
        <v>4</v>
      </c>
      <c r="L4" s="34" t="s">
        <v>3</v>
      </c>
      <c r="M4" s="34" t="s">
        <v>368</v>
      </c>
      <c r="N4" s="34" t="s">
        <v>3</v>
      </c>
      <c r="O4" s="35" t="s">
        <v>379</v>
      </c>
      <c r="P4" s="34" t="s">
        <v>3</v>
      </c>
      <c r="Q4" s="34" t="s">
        <v>380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396"/>
    </row>
    <row r="5" spans="1:52" s="105" customFormat="1" ht="13.5">
      <c r="A5" s="134">
        <v>1</v>
      </c>
      <c r="B5" s="170" t="s">
        <v>254</v>
      </c>
      <c r="C5" s="171">
        <v>21586</v>
      </c>
      <c r="D5" s="172" t="s">
        <v>40</v>
      </c>
      <c r="E5" s="173" t="s">
        <v>28</v>
      </c>
      <c r="F5" s="174" t="s">
        <v>40</v>
      </c>
      <c r="G5" s="134">
        <v>12</v>
      </c>
      <c r="H5" s="133">
        <f aca="true" t="shared" si="0" ref="H5:H46">G5*6</f>
        <v>72</v>
      </c>
      <c r="I5" s="133"/>
      <c r="J5" s="133">
        <f aca="true" t="shared" si="1" ref="J5:J46">I5*6</f>
        <v>0</v>
      </c>
      <c r="K5" s="133">
        <v>20</v>
      </c>
      <c r="L5" s="133">
        <f aca="true" t="shared" si="2" ref="L5:L46">IF(K5&gt;4,K5*2+4,K5*3)</f>
        <v>44</v>
      </c>
      <c r="M5" s="175"/>
      <c r="N5" s="133">
        <f aca="true" t="shared" si="3" ref="N5:N46">IF(M5&gt;4,M5*2+4,M5*3)</f>
        <v>0</v>
      </c>
      <c r="O5" s="175">
        <v>5</v>
      </c>
      <c r="P5" s="175">
        <f aca="true" t="shared" si="4" ref="P5:P46">O5*2</f>
        <v>10</v>
      </c>
      <c r="Q5" s="175">
        <v>3</v>
      </c>
      <c r="R5" s="175">
        <f aca="true" t="shared" si="5" ref="R5:R46">Q5*3</f>
        <v>9</v>
      </c>
      <c r="S5" s="176">
        <f aca="true" t="shared" si="6" ref="S5:S46">H5+J5+L5+N5+P5+R5</f>
        <v>135</v>
      </c>
      <c r="T5" s="134"/>
      <c r="U5" s="133">
        <f aca="true" t="shared" si="7" ref="U5:U46">IF(T5=0,0,6)</f>
        <v>0</v>
      </c>
      <c r="V5" s="133"/>
      <c r="W5" s="133">
        <f aca="true" t="shared" si="8" ref="W5:W46">V5*4</f>
        <v>0</v>
      </c>
      <c r="X5" s="133"/>
      <c r="Y5" s="133">
        <f aca="true" t="shared" si="9" ref="Y5:Y46">X5*3</f>
        <v>0</v>
      </c>
      <c r="Z5" s="133"/>
      <c r="AA5" s="133">
        <f aca="true" t="shared" si="10" ref="AA5:AA46">IF(Z5=0,0,6)</f>
        <v>0</v>
      </c>
      <c r="AB5" s="176">
        <f aca="true" t="shared" si="11" ref="AB5:AB46">U5+W5+Y5+AA5</f>
        <v>0</v>
      </c>
      <c r="AC5" s="134"/>
      <c r="AD5" s="133"/>
      <c r="AE5" s="176"/>
      <c r="AF5" s="134">
        <v>1</v>
      </c>
      <c r="AG5" s="133">
        <f aca="true" t="shared" si="12" ref="AG5:AG46">AF5*12</f>
        <v>12</v>
      </c>
      <c r="AH5" s="133"/>
      <c r="AI5" s="133">
        <f aca="true" t="shared" si="13" ref="AI5:AI46">AH5*5</f>
        <v>0</v>
      </c>
      <c r="AJ5" s="133">
        <v>1</v>
      </c>
      <c r="AK5" s="133">
        <f aca="true" t="shared" si="14" ref="AK5:AK46">AJ5*3</f>
        <v>3</v>
      </c>
      <c r="AL5" s="133"/>
      <c r="AM5" s="133">
        <f aca="true" t="shared" si="15" ref="AM5:AM46">AL5*1</f>
        <v>0</v>
      </c>
      <c r="AN5" s="133"/>
      <c r="AO5" s="133">
        <f aca="true" t="shared" si="16" ref="AO5:AO46">AN5*5</f>
        <v>0</v>
      </c>
      <c r="AP5" s="133"/>
      <c r="AQ5" s="133">
        <f aca="true" t="shared" si="17" ref="AQ5:AQ46">AP5*5</f>
        <v>0</v>
      </c>
      <c r="AR5" s="133"/>
      <c r="AS5" s="133">
        <f aca="true" t="shared" si="18" ref="AS5:AS46">AR5*1</f>
        <v>0</v>
      </c>
      <c r="AT5" s="133"/>
      <c r="AU5" s="133">
        <f aca="true" t="shared" si="19" ref="AU5:AU46">AT5*0.5</f>
        <v>0</v>
      </c>
      <c r="AV5" s="133"/>
      <c r="AW5" s="133">
        <f aca="true" t="shared" si="20" ref="AW5:AW46">AV5*1</f>
        <v>0</v>
      </c>
      <c r="AX5" s="136">
        <f aca="true" t="shared" si="21" ref="AX5:AX46">IF(AI5+AK5+AM5+AO5+AQ5+AS5+AU5+AW5&gt;10,10,AI5+AK5+AM5+AO5+AQ5+AS5+AU5+AW5)</f>
        <v>3</v>
      </c>
      <c r="AY5" s="177">
        <f aca="true" t="shared" si="22" ref="AY5:AY46">AG5+AX5</f>
        <v>15</v>
      </c>
      <c r="AZ5" s="135">
        <f aca="true" t="shared" si="23" ref="AZ5:AZ46">S5+AB5+AY5</f>
        <v>150</v>
      </c>
    </row>
    <row r="6" spans="1:52" s="105" customFormat="1" ht="13.5">
      <c r="A6" s="134">
        <v>2</v>
      </c>
      <c r="B6" s="170" t="s">
        <v>303</v>
      </c>
      <c r="C6" s="171">
        <v>23705</v>
      </c>
      <c r="D6" s="172" t="s">
        <v>40</v>
      </c>
      <c r="E6" s="173" t="s">
        <v>28</v>
      </c>
      <c r="F6" s="174" t="s">
        <v>40</v>
      </c>
      <c r="G6" s="134">
        <v>12</v>
      </c>
      <c r="H6" s="133">
        <f t="shared" si="0"/>
        <v>72</v>
      </c>
      <c r="I6" s="133"/>
      <c r="J6" s="133">
        <f t="shared" si="1"/>
        <v>0</v>
      </c>
      <c r="K6" s="133">
        <v>15</v>
      </c>
      <c r="L6" s="133">
        <f t="shared" si="2"/>
        <v>34</v>
      </c>
      <c r="M6" s="175"/>
      <c r="N6" s="133">
        <f t="shared" si="3"/>
        <v>0</v>
      </c>
      <c r="O6" s="175">
        <v>5</v>
      </c>
      <c r="P6" s="175">
        <f t="shared" si="4"/>
        <v>10</v>
      </c>
      <c r="Q6" s="175">
        <v>3</v>
      </c>
      <c r="R6" s="175">
        <f t="shared" si="5"/>
        <v>9</v>
      </c>
      <c r="S6" s="176">
        <f t="shared" si="6"/>
        <v>125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6">
        <f t="shared" si="11"/>
        <v>3</v>
      </c>
      <c r="AC6" s="134"/>
      <c r="AD6" s="133"/>
      <c r="AE6" s="176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>
        <v>2</v>
      </c>
      <c r="AK6" s="133">
        <f t="shared" si="14"/>
        <v>6</v>
      </c>
      <c r="AL6" s="133"/>
      <c r="AM6" s="133">
        <f t="shared" si="15"/>
        <v>0</v>
      </c>
      <c r="AN6" s="133">
        <v>1</v>
      </c>
      <c r="AO6" s="133">
        <f t="shared" si="16"/>
        <v>5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10</v>
      </c>
      <c r="AY6" s="177">
        <f t="shared" si="22"/>
        <v>22</v>
      </c>
      <c r="AZ6" s="135">
        <f t="shared" si="23"/>
        <v>150</v>
      </c>
    </row>
    <row r="7" spans="1:52" s="105" customFormat="1" ht="13.5">
      <c r="A7" s="134">
        <v>3</v>
      </c>
      <c r="B7" s="170" t="s">
        <v>242</v>
      </c>
      <c r="C7" s="171">
        <v>24115</v>
      </c>
      <c r="D7" s="172" t="s">
        <v>40</v>
      </c>
      <c r="E7" s="173" t="s">
        <v>28</v>
      </c>
      <c r="F7" s="174" t="s">
        <v>40</v>
      </c>
      <c r="G7" s="134">
        <v>12</v>
      </c>
      <c r="H7" s="133">
        <f t="shared" si="0"/>
        <v>72</v>
      </c>
      <c r="I7" s="133"/>
      <c r="J7" s="133">
        <f t="shared" si="1"/>
        <v>0</v>
      </c>
      <c r="K7" s="133">
        <v>18</v>
      </c>
      <c r="L7" s="133">
        <f t="shared" si="2"/>
        <v>40</v>
      </c>
      <c r="M7" s="175"/>
      <c r="N7" s="133">
        <f t="shared" si="3"/>
        <v>0</v>
      </c>
      <c r="O7" s="175">
        <v>5</v>
      </c>
      <c r="P7" s="175">
        <f t="shared" si="4"/>
        <v>10</v>
      </c>
      <c r="Q7" s="175">
        <v>3</v>
      </c>
      <c r="R7" s="175">
        <f t="shared" si="5"/>
        <v>9</v>
      </c>
      <c r="S7" s="176">
        <f t="shared" si="6"/>
        <v>131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6">
        <f t="shared" si="11"/>
        <v>0</v>
      </c>
      <c r="AC7" s="134"/>
      <c r="AD7" s="133"/>
      <c r="AE7" s="176"/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1</v>
      </c>
      <c r="AK7" s="133">
        <f t="shared" si="14"/>
        <v>3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4</v>
      </c>
      <c r="AY7" s="177">
        <f t="shared" si="22"/>
        <v>16</v>
      </c>
      <c r="AZ7" s="135">
        <f t="shared" si="23"/>
        <v>147</v>
      </c>
    </row>
    <row r="8" spans="1:52" s="105" customFormat="1" ht="13.5">
      <c r="A8" s="134">
        <v>4</v>
      </c>
      <c r="B8" s="170" t="s">
        <v>306</v>
      </c>
      <c r="C8" s="171">
        <v>23648</v>
      </c>
      <c r="D8" s="172" t="s">
        <v>40</v>
      </c>
      <c r="E8" s="173" t="s">
        <v>28</v>
      </c>
      <c r="F8" s="174" t="s">
        <v>40</v>
      </c>
      <c r="G8" s="134">
        <v>12</v>
      </c>
      <c r="H8" s="133">
        <f t="shared" si="0"/>
        <v>72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5"/>
      <c r="N8" s="133">
        <f t="shared" si="3"/>
        <v>0</v>
      </c>
      <c r="O8" s="175">
        <v>5</v>
      </c>
      <c r="P8" s="175">
        <f t="shared" si="4"/>
        <v>10</v>
      </c>
      <c r="Q8" s="175">
        <v>3</v>
      </c>
      <c r="R8" s="175">
        <f t="shared" si="5"/>
        <v>9</v>
      </c>
      <c r="S8" s="176">
        <f t="shared" si="6"/>
        <v>131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6">
        <f t="shared" si="11"/>
        <v>0</v>
      </c>
      <c r="AC8" s="134"/>
      <c r="AD8" s="133"/>
      <c r="AE8" s="176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1</v>
      </c>
      <c r="AK8" s="133">
        <f t="shared" si="14"/>
        <v>3</v>
      </c>
      <c r="AL8" s="133"/>
      <c r="AM8" s="133">
        <f t="shared" si="15"/>
        <v>0</v>
      </c>
      <c r="AN8" s="133"/>
      <c r="AO8" s="133">
        <f t="shared" si="16"/>
        <v>0</v>
      </c>
      <c r="AP8" s="133"/>
      <c r="AQ8" s="133">
        <f t="shared" si="17"/>
        <v>0</v>
      </c>
      <c r="AR8" s="133"/>
      <c r="AS8" s="133">
        <f t="shared" si="18"/>
        <v>0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3</v>
      </c>
      <c r="AY8" s="177">
        <f t="shared" si="22"/>
        <v>15</v>
      </c>
      <c r="AZ8" s="135">
        <f t="shared" si="23"/>
        <v>146</v>
      </c>
    </row>
    <row r="9" spans="1:52" s="105" customFormat="1" ht="13.5">
      <c r="A9" s="134">
        <v>5</v>
      </c>
      <c r="B9" s="170" t="s">
        <v>257</v>
      </c>
      <c r="C9" s="171">
        <v>24684</v>
      </c>
      <c r="D9" s="172" t="s">
        <v>40</v>
      </c>
      <c r="E9" s="173" t="s">
        <v>28</v>
      </c>
      <c r="F9" s="174" t="s">
        <v>40</v>
      </c>
      <c r="G9" s="134">
        <v>12</v>
      </c>
      <c r="H9" s="133">
        <f t="shared" si="0"/>
        <v>72</v>
      </c>
      <c r="I9" s="133"/>
      <c r="J9" s="133">
        <f t="shared" si="1"/>
        <v>0</v>
      </c>
      <c r="K9" s="133">
        <v>15</v>
      </c>
      <c r="L9" s="133">
        <f t="shared" si="2"/>
        <v>34</v>
      </c>
      <c r="M9" s="175">
        <v>1</v>
      </c>
      <c r="N9" s="133">
        <f t="shared" si="3"/>
        <v>3</v>
      </c>
      <c r="O9" s="175">
        <v>5</v>
      </c>
      <c r="P9" s="175">
        <f t="shared" si="4"/>
        <v>10</v>
      </c>
      <c r="Q9" s="175">
        <v>3</v>
      </c>
      <c r="R9" s="175">
        <f t="shared" si="5"/>
        <v>9</v>
      </c>
      <c r="S9" s="176">
        <f t="shared" si="6"/>
        <v>128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6">
        <f t="shared" si="11"/>
        <v>0</v>
      </c>
      <c r="AC9" s="134"/>
      <c r="AD9" s="133"/>
      <c r="AE9" s="176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7">
        <f t="shared" si="22"/>
        <v>18</v>
      </c>
      <c r="AZ9" s="135">
        <f t="shared" si="23"/>
        <v>146</v>
      </c>
    </row>
    <row r="10" spans="1:52" s="105" customFormat="1" ht="13.5">
      <c r="A10" s="134">
        <v>6</v>
      </c>
      <c r="B10" s="170" t="s">
        <v>293</v>
      </c>
      <c r="C10" s="171">
        <v>24696</v>
      </c>
      <c r="D10" s="172" t="s">
        <v>40</v>
      </c>
      <c r="E10" s="173" t="s">
        <v>28</v>
      </c>
      <c r="F10" s="174" t="s">
        <v>40</v>
      </c>
      <c r="G10" s="134">
        <v>12</v>
      </c>
      <c r="H10" s="133">
        <f t="shared" si="0"/>
        <v>72</v>
      </c>
      <c r="I10" s="133"/>
      <c r="J10" s="133">
        <f t="shared" si="1"/>
        <v>0</v>
      </c>
      <c r="K10" s="133">
        <v>16</v>
      </c>
      <c r="L10" s="133">
        <f t="shared" si="2"/>
        <v>36</v>
      </c>
      <c r="M10" s="175"/>
      <c r="N10" s="133">
        <f t="shared" si="3"/>
        <v>0</v>
      </c>
      <c r="O10" s="175">
        <v>5</v>
      </c>
      <c r="P10" s="175">
        <f t="shared" si="4"/>
        <v>10</v>
      </c>
      <c r="Q10" s="175">
        <v>3</v>
      </c>
      <c r="R10" s="175">
        <f t="shared" si="5"/>
        <v>9</v>
      </c>
      <c r="S10" s="176">
        <f t="shared" si="6"/>
        <v>127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6">
        <f t="shared" si="11"/>
        <v>3</v>
      </c>
      <c r="AC10" s="134"/>
      <c r="AD10" s="133"/>
      <c r="AE10" s="176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>
        <v>1</v>
      </c>
      <c r="AK10" s="133">
        <f t="shared" si="14"/>
        <v>3</v>
      </c>
      <c r="AL10" s="133"/>
      <c r="AM10" s="133">
        <f t="shared" si="15"/>
        <v>0</v>
      </c>
      <c r="AN10" s="133"/>
      <c r="AO10" s="133">
        <f t="shared" si="16"/>
        <v>0</v>
      </c>
      <c r="AP10" s="133"/>
      <c r="AQ10" s="133">
        <f t="shared" si="17"/>
        <v>0</v>
      </c>
      <c r="AR10" s="133">
        <v>1</v>
      </c>
      <c r="AS10" s="133">
        <f t="shared" si="18"/>
        <v>1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4</v>
      </c>
      <c r="AY10" s="177">
        <f t="shared" si="22"/>
        <v>16</v>
      </c>
      <c r="AZ10" s="135">
        <f t="shared" si="23"/>
        <v>146</v>
      </c>
    </row>
    <row r="11" spans="1:52" s="105" customFormat="1" ht="13.5">
      <c r="A11" s="134">
        <v>7</v>
      </c>
      <c r="B11" s="170" t="s">
        <v>298</v>
      </c>
      <c r="C11" s="171">
        <v>20719</v>
      </c>
      <c r="D11" s="172" t="s">
        <v>40</v>
      </c>
      <c r="E11" s="173" t="s">
        <v>28</v>
      </c>
      <c r="F11" s="174" t="s">
        <v>40</v>
      </c>
      <c r="G11" s="134">
        <v>12</v>
      </c>
      <c r="H11" s="133">
        <f t="shared" si="0"/>
        <v>72</v>
      </c>
      <c r="I11" s="133"/>
      <c r="J11" s="133">
        <f t="shared" si="1"/>
        <v>0</v>
      </c>
      <c r="K11" s="133">
        <v>14</v>
      </c>
      <c r="L11" s="133">
        <f t="shared" si="2"/>
        <v>32</v>
      </c>
      <c r="M11" s="175"/>
      <c r="N11" s="133">
        <f t="shared" si="3"/>
        <v>0</v>
      </c>
      <c r="O11" s="175">
        <v>5</v>
      </c>
      <c r="P11" s="175">
        <f t="shared" si="4"/>
        <v>10</v>
      </c>
      <c r="Q11" s="175">
        <v>3</v>
      </c>
      <c r="R11" s="175">
        <f t="shared" si="5"/>
        <v>9</v>
      </c>
      <c r="S11" s="176">
        <f t="shared" si="6"/>
        <v>123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6">
        <f t="shared" si="11"/>
        <v>0</v>
      </c>
      <c r="AC11" s="134"/>
      <c r="AD11" s="133"/>
      <c r="AE11" s="176"/>
      <c r="AF11" s="134">
        <v>1</v>
      </c>
      <c r="AG11" s="133">
        <f t="shared" si="12"/>
        <v>12</v>
      </c>
      <c r="AH11" s="133">
        <v>1</v>
      </c>
      <c r="AI11" s="133">
        <f t="shared" si="13"/>
        <v>5</v>
      </c>
      <c r="AJ11" s="133">
        <v>2</v>
      </c>
      <c r="AK11" s="133">
        <f t="shared" si="14"/>
        <v>6</v>
      </c>
      <c r="AL11" s="133">
        <v>1</v>
      </c>
      <c r="AM11" s="133">
        <f t="shared" si="15"/>
        <v>1</v>
      </c>
      <c r="AN11" s="133">
        <v>1</v>
      </c>
      <c r="AO11" s="133">
        <f t="shared" si="16"/>
        <v>5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10</v>
      </c>
      <c r="AY11" s="177">
        <f t="shared" si="22"/>
        <v>22</v>
      </c>
      <c r="AZ11" s="135">
        <f t="shared" si="23"/>
        <v>145</v>
      </c>
    </row>
    <row r="12" spans="1:52" s="105" customFormat="1" ht="13.5">
      <c r="A12" s="134">
        <v>8</v>
      </c>
      <c r="B12" s="170" t="s">
        <v>252</v>
      </c>
      <c r="C12" s="171">
        <v>21661</v>
      </c>
      <c r="D12" s="172" t="s">
        <v>40</v>
      </c>
      <c r="E12" s="173" t="s">
        <v>28</v>
      </c>
      <c r="F12" s="174" t="s">
        <v>40</v>
      </c>
      <c r="G12" s="134">
        <v>12</v>
      </c>
      <c r="H12" s="133">
        <f t="shared" si="0"/>
        <v>72</v>
      </c>
      <c r="I12" s="133"/>
      <c r="J12" s="133">
        <f t="shared" si="1"/>
        <v>0</v>
      </c>
      <c r="K12" s="133">
        <v>17</v>
      </c>
      <c r="L12" s="133">
        <f t="shared" si="2"/>
        <v>38</v>
      </c>
      <c r="M12" s="175"/>
      <c r="N12" s="133">
        <f t="shared" si="3"/>
        <v>0</v>
      </c>
      <c r="O12" s="175">
        <v>5</v>
      </c>
      <c r="P12" s="175">
        <f t="shared" si="4"/>
        <v>10</v>
      </c>
      <c r="Q12" s="175">
        <v>3</v>
      </c>
      <c r="R12" s="175">
        <f t="shared" si="5"/>
        <v>9</v>
      </c>
      <c r="S12" s="176">
        <f t="shared" si="6"/>
        <v>129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6">
        <f t="shared" si="11"/>
        <v>0</v>
      </c>
      <c r="AC12" s="134"/>
      <c r="AD12" s="133"/>
      <c r="AE12" s="176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1</v>
      </c>
      <c r="AK12" s="133">
        <f t="shared" si="14"/>
        <v>3</v>
      </c>
      <c r="AL12" s="133"/>
      <c r="AM12" s="133">
        <f t="shared" si="15"/>
        <v>0</v>
      </c>
      <c r="AN12" s="133"/>
      <c r="AO12" s="133">
        <f t="shared" si="16"/>
        <v>0</v>
      </c>
      <c r="AP12" s="133"/>
      <c r="AQ12" s="133">
        <f t="shared" si="17"/>
        <v>0</v>
      </c>
      <c r="AR12" s="133">
        <v>1</v>
      </c>
      <c r="AS12" s="133">
        <f t="shared" si="18"/>
        <v>1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4</v>
      </c>
      <c r="AY12" s="177">
        <f t="shared" si="22"/>
        <v>16</v>
      </c>
      <c r="AZ12" s="135">
        <f t="shared" si="23"/>
        <v>145</v>
      </c>
    </row>
    <row r="13" spans="1:52" s="105" customFormat="1" ht="13.5">
      <c r="A13" s="134">
        <v>9</v>
      </c>
      <c r="B13" s="170" t="s">
        <v>304</v>
      </c>
      <c r="C13" s="171">
        <v>22117</v>
      </c>
      <c r="D13" s="172" t="s">
        <v>40</v>
      </c>
      <c r="E13" s="173" t="s">
        <v>28</v>
      </c>
      <c r="F13" s="174" t="s">
        <v>40</v>
      </c>
      <c r="G13" s="134">
        <v>12</v>
      </c>
      <c r="H13" s="133">
        <f t="shared" si="0"/>
        <v>72</v>
      </c>
      <c r="I13" s="133"/>
      <c r="J13" s="133">
        <f t="shared" si="1"/>
        <v>0</v>
      </c>
      <c r="K13" s="133">
        <v>14</v>
      </c>
      <c r="L13" s="133">
        <f t="shared" si="2"/>
        <v>32</v>
      </c>
      <c r="M13" s="175">
        <v>2</v>
      </c>
      <c r="N13" s="133">
        <f t="shared" si="3"/>
        <v>6</v>
      </c>
      <c r="O13" s="175">
        <v>5</v>
      </c>
      <c r="P13" s="175">
        <f t="shared" si="4"/>
        <v>10</v>
      </c>
      <c r="Q13" s="175">
        <v>3</v>
      </c>
      <c r="R13" s="175">
        <f t="shared" si="5"/>
        <v>9</v>
      </c>
      <c r="S13" s="176">
        <f t="shared" si="6"/>
        <v>129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6">
        <f t="shared" si="11"/>
        <v>0</v>
      </c>
      <c r="AC13" s="134"/>
      <c r="AD13" s="133"/>
      <c r="AE13" s="176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>
        <v>1</v>
      </c>
      <c r="AS13" s="133">
        <f t="shared" si="18"/>
        <v>1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4</v>
      </c>
      <c r="AY13" s="177">
        <f t="shared" si="22"/>
        <v>16</v>
      </c>
      <c r="AZ13" s="135">
        <f t="shared" si="23"/>
        <v>145</v>
      </c>
    </row>
    <row r="14" spans="1:52" s="105" customFormat="1" ht="13.5">
      <c r="A14" s="134">
        <v>10</v>
      </c>
      <c r="B14" s="170" t="s">
        <v>261</v>
      </c>
      <c r="C14" s="171">
        <v>24097</v>
      </c>
      <c r="D14" s="172" t="s">
        <v>40</v>
      </c>
      <c r="E14" s="173" t="s">
        <v>28</v>
      </c>
      <c r="F14" s="174" t="s">
        <v>40</v>
      </c>
      <c r="G14" s="134">
        <v>12</v>
      </c>
      <c r="H14" s="133">
        <f t="shared" si="0"/>
        <v>72</v>
      </c>
      <c r="I14" s="133"/>
      <c r="J14" s="133">
        <f t="shared" si="1"/>
        <v>0</v>
      </c>
      <c r="K14" s="133">
        <v>17</v>
      </c>
      <c r="L14" s="133">
        <f t="shared" si="2"/>
        <v>38</v>
      </c>
      <c r="M14" s="175"/>
      <c r="N14" s="133">
        <f t="shared" si="3"/>
        <v>0</v>
      </c>
      <c r="O14" s="175">
        <v>5</v>
      </c>
      <c r="P14" s="175">
        <f t="shared" si="4"/>
        <v>10</v>
      </c>
      <c r="Q14" s="175">
        <v>3</v>
      </c>
      <c r="R14" s="175">
        <f t="shared" si="5"/>
        <v>9</v>
      </c>
      <c r="S14" s="176">
        <f t="shared" si="6"/>
        <v>129</v>
      </c>
      <c r="T14" s="134"/>
      <c r="U14" s="133">
        <f t="shared" si="7"/>
        <v>0</v>
      </c>
      <c r="V14" s="133"/>
      <c r="W14" s="133">
        <f t="shared" si="8"/>
        <v>0</v>
      </c>
      <c r="X14" s="133"/>
      <c r="Y14" s="133">
        <f t="shared" si="9"/>
        <v>0</v>
      </c>
      <c r="Z14" s="133"/>
      <c r="AA14" s="133">
        <f t="shared" si="10"/>
        <v>0</v>
      </c>
      <c r="AB14" s="176">
        <f t="shared" si="11"/>
        <v>0</v>
      </c>
      <c r="AC14" s="134"/>
      <c r="AD14" s="133"/>
      <c r="AE14" s="176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>
        <v>1</v>
      </c>
      <c r="AS14" s="133">
        <f t="shared" si="18"/>
        <v>1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4</v>
      </c>
      <c r="AY14" s="177">
        <f t="shared" si="22"/>
        <v>16</v>
      </c>
      <c r="AZ14" s="135">
        <f t="shared" si="23"/>
        <v>145</v>
      </c>
    </row>
    <row r="15" spans="1:52" s="105" customFormat="1" ht="13.5">
      <c r="A15" s="134">
        <v>11</v>
      </c>
      <c r="B15" s="170" t="s">
        <v>253</v>
      </c>
      <c r="C15" s="171">
        <v>23958</v>
      </c>
      <c r="D15" s="172" t="s">
        <v>40</v>
      </c>
      <c r="E15" s="173" t="s">
        <v>28</v>
      </c>
      <c r="F15" s="174" t="s">
        <v>40</v>
      </c>
      <c r="G15" s="134">
        <v>12</v>
      </c>
      <c r="H15" s="133">
        <f t="shared" si="0"/>
        <v>72</v>
      </c>
      <c r="I15" s="133"/>
      <c r="J15" s="133">
        <f t="shared" si="1"/>
        <v>0</v>
      </c>
      <c r="K15" s="133">
        <v>17</v>
      </c>
      <c r="L15" s="133">
        <f t="shared" si="2"/>
        <v>38</v>
      </c>
      <c r="M15" s="175"/>
      <c r="N15" s="133">
        <f t="shared" si="3"/>
        <v>0</v>
      </c>
      <c r="O15" s="175">
        <v>5</v>
      </c>
      <c r="P15" s="175">
        <f t="shared" si="4"/>
        <v>10</v>
      </c>
      <c r="Q15" s="175">
        <v>3</v>
      </c>
      <c r="R15" s="175">
        <f t="shared" si="5"/>
        <v>9</v>
      </c>
      <c r="S15" s="176">
        <f t="shared" si="6"/>
        <v>129</v>
      </c>
      <c r="T15" s="134"/>
      <c r="U15" s="133">
        <f t="shared" si="7"/>
        <v>0</v>
      </c>
      <c r="V15" s="133"/>
      <c r="W15" s="133">
        <f t="shared" si="8"/>
        <v>0</v>
      </c>
      <c r="X15" s="133"/>
      <c r="Y15" s="133">
        <f t="shared" si="9"/>
        <v>0</v>
      </c>
      <c r="Z15" s="133"/>
      <c r="AA15" s="133">
        <f t="shared" si="10"/>
        <v>0</v>
      </c>
      <c r="AB15" s="176">
        <f t="shared" si="11"/>
        <v>0</v>
      </c>
      <c r="AC15" s="134"/>
      <c r="AD15" s="133"/>
      <c r="AE15" s="176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/>
      <c r="AS15" s="133">
        <f t="shared" si="18"/>
        <v>0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3</v>
      </c>
      <c r="AY15" s="177">
        <f t="shared" si="22"/>
        <v>15</v>
      </c>
      <c r="AZ15" s="135">
        <f t="shared" si="23"/>
        <v>144</v>
      </c>
    </row>
    <row r="16" spans="1:52" s="105" customFormat="1" ht="13.5">
      <c r="A16" s="134">
        <v>12</v>
      </c>
      <c r="B16" s="170" t="s">
        <v>260</v>
      </c>
      <c r="C16" s="171">
        <v>24739</v>
      </c>
      <c r="D16" s="172" t="s">
        <v>40</v>
      </c>
      <c r="E16" s="173" t="s">
        <v>28</v>
      </c>
      <c r="F16" s="174" t="s">
        <v>40</v>
      </c>
      <c r="G16" s="134">
        <v>12</v>
      </c>
      <c r="H16" s="133">
        <f t="shared" si="0"/>
        <v>72</v>
      </c>
      <c r="I16" s="133"/>
      <c r="J16" s="133">
        <f t="shared" si="1"/>
        <v>0</v>
      </c>
      <c r="K16" s="133">
        <v>15</v>
      </c>
      <c r="L16" s="133">
        <f t="shared" si="2"/>
        <v>34</v>
      </c>
      <c r="M16" s="175"/>
      <c r="N16" s="133">
        <f t="shared" si="3"/>
        <v>0</v>
      </c>
      <c r="O16" s="175">
        <v>5</v>
      </c>
      <c r="P16" s="175">
        <f t="shared" si="4"/>
        <v>10</v>
      </c>
      <c r="Q16" s="175">
        <v>3</v>
      </c>
      <c r="R16" s="175">
        <f t="shared" si="5"/>
        <v>9</v>
      </c>
      <c r="S16" s="176">
        <f t="shared" si="6"/>
        <v>125</v>
      </c>
      <c r="T16" s="134"/>
      <c r="U16" s="133">
        <f t="shared" si="7"/>
        <v>0</v>
      </c>
      <c r="V16" s="133"/>
      <c r="W16" s="133">
        <f t="shared" si="8"/>
        <v>0</v>
      </c>
      <c r="X16" s="133">
        <v>1</v>
      </c>
      <c r="Y16" s="133">
        <f t="shared" si="9"/>
        <v>3</v>
      </c>
      <c r="Z16" s="133"/>
      <c r="AA16" s="133">
        <f t="shared" si="10"/>
        <v>0</v>
      </c>
      <c r="AB16" s="176">
        <f t="shared" si="11"/>
        <v>3</v>
      </c>
      <c r="AC16" s="134"/>
      <c r="AD16" s="133"/>
      <c r="AE16" s="176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>
        <v>1</v>
      </c>
      <c r="AS16" s="133">
        <f t="shared" si="18"/>
        <v>1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4</v>
      </c>
      <c r="AY16" s="177">
        <f t="shared" si="22"/>
        <v>16</v>
      </c>
      <c r="AZ16" s="135">
        <f t="shared" si="23"/>
        <v>144</v>
      </c>
    </row>
    <row r="17" spans="1:52" s="105" customFormat="1" ht="13.5">
      <c r="A17" s="134">
        <v>13</v>
      </c>
      <c r="B17" s="170" t="s">
        <v>241</v>
      </c>
      <c r="C17" s="171">
        <v>23265</v>
      </c>
      <c r="D17" s="172" t="s">
        <v>155</v>
      </c>
      <c r="E17" s="173" t="s">
        <v>28</v>
      </c>
      <c r="F17" s="174" t="s">
        <v>40</v>
      </c>
      <c r="G17" s="134">
        <v>12</v>
      </c>
      <c r="H17" s="133">
        <f t="shared" si="0"/>
        <v>72</v>
      </c>
      <c r="I17" s="133"/>
      <c r="J17" s="133">
        <f t="shared" si="1"/>
        <v>0</v>
      </c>
      <c r="K17" s="133">
        <v>15</v>
      </c>
      <c r="L17" s="133">
        <f t="shared" si="2"/>
        <v>34</v>
      </c>
      <c r="M17" s="175"/>
      <c r="N17" s="133">
        <f t="shared" si="3"/>
        <v>0</v>
      </c>
      <c r="O17" s="175">
        <v>5</v>
      </c>
      <c r="P17" s="175">
        <f t="shared" si="4"/>
        <v>10</v>
      </c>
      <c r="Q17" s="175">
        <v>3</v>
      </c>
      <c r="R17" s="175">
        <f t="shared" si="5"/>
        <v>9</v>
      </c>
      <c r="S17" s="176">
        <f t="shared" si="6"/>
        <v>125</v>
      </c>
      <c r="T17" s="134"/>
      <c r="U17" s="133">
        <f t="shared" si="7"/>
        <v>0</v>
      </c>
      <c r="V17" s="133"/>
      <c r="W17" s="133">
        <f t="shared" si="8"/>
        <v>0</v>
      </c>
      <c r="X17" s="133"/>
      <c r="Y17" s="133">
        <f t="shared" si="9"/>
        <v>0</v>
      </c>
      <c r="Z17" s="133"/>
      <c r="AA17" s="133">
        <f t="shared" si="10"/>
        <v>0</v>
      </c>
      <c r="AB17" s="176">
        <f t="shared" si="11"/>
        <v>0</v>
      </c>
      <c r="AC17" s="134"/>
      <c r="AD17" s="133"/>
      <c r="AE17" s="176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2</v>
      </c>
      <c r="AK17" s="133">
        <f t="shared" si="14"/>
        <v>6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/>
      <c r="AS17" s="133">
        <f t="shared" si="18"/>
        <v>0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6</v>
      </c>
      <c r="AY17" s="177">
        <f t="shared" si="22"/>
        <v>18</v>
      </c>
      <c r="AZ17" s="135">
        <f t="shared" si="23"/>
        <v>143</v>
      </c>
    </row>
    <row r="18" spans="1:52" s="105" customFormat="1" ht="13.5">
      <c r="A18" s="134">
        <v>14</v>
      </c>
      <c r="B18" s="170" t="s">
        <v>247</v>
      </c>
      <c r="C18" s="171">
        <v>24323</v>
      </c>
      <c r="D18" s="172" t="s">
        <v>40</v>
      </c>
      <c r="E18" s="173" t="s">
        <v>28</v>
      </c>
      <c r="F18" s="174" t="s">
        <v>40</v>
      </c>
      <c r="G18" s="134">
        <v>12</v>
      </c>
      <c r="H18" s="133">
        <f t="shared" si="0"/>
        <v>72</v>
      </c>
      <c r="I18" s="133"/>
      <c r="J18" s="133">
        <f t="shared" si="1"/>
        <v>0</v>
      </c>
      <c r="K18" s="133">
        <v>16</v>
      </c>
      <c r="L18" s="133">
        <f t="shared" si="2"/>
        <v>36</v>
      </c>
      <c r="M18" s="175"/>
      <c r="N18" s="133">
        <f t="shared" si="3"/>
        <v>0</v>
      </c>
      <c r="O18" s="175">
        <v>5</v>
      </c>
      <c r="P18" s="175">
        <f t="shared" si="4"/>
        <v>10</v>
      </c>
      <c r="Q18" s="175">
        <v>3</v>
      </c>
      <c r="R18" s="175">
        <f t="shared" si="5"/>
        <v>9</v>
      </c>
      <c r="S18" s="176">
        <f t="shared" si="6"/>
        <v>127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6">
        <f t="shared" si="11"/>
        <v>0</v>
      </c>
      <c r="AC18" s="134"/>
      <c r="AD18" s="133"/>
      <c r="AE18" s="176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1</v>
      </c>
      <c r="AK18" s="133">
        <f t="shared" si="14"/>
        <v>3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>
        <v>1</v>
      </c>
      <c r="AS18" s="133">
        <f t="shared" si="18"/>
        <v>1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4</v>
      </c>
      <c r="AY18" s="177">
        <f t="shared" si="22"/>
        <v>16</v>
      </c>
      <c r="AZ18" s="135">
        <f t="shared" si="23"/>
        <v>143</v>
      </c>
    </row>
    <row r="19" spans="1:52" s="105" customFormat="1" ht="13.5">
      <c r="A19" s="134">
        <v>15</v>
      </c>
      <c r="B19" s="170" t="s">
        <v>240</v>
      </c>
      <c r="C19" s="171">
        <v>24600</v>
      </c>
      <c r="D19" s="172" t="s">
        <v>155</v>
      </c>
      <c r="E19" s="173" t="s">
        <v>28</v>
      </c>
      <c r="F19" s="174" t="s">
        <v>40</v>
      </c>
      <c r="G19" s="134">
        <v>12</v>
      </c>
      <c r="H19" s="133">
        <f t="shared" si="0"/>
        <v>72</v>
      </c>
      <c r="I19" s="133"/>
      <c r="J19" s="133">
        <f t="shared" si="1"/>
        <v>0</v>
      </c>
      <c r="K19" s="133">
        <v>16</v>
      </c>
      <c r="L19" s="133">
        <f t="shared" si="2"/>
        <v>36</v>
      </c>
      <c r="M19" s="175"/>
      <c r="N19" s="133">
        <f t="shared" si="3"/>
        <v>0</v>
      </c>
      <c r="O19" s="175">
        <v>5</v>
      </c>
      <c r="P19" s="175">
        <f t="shared" si="4"/>
        <v>10</v>
      </c>
      <c r="Q19" s="175">
        <v>3</v>
      </c>
      <c r="R19" s="175">
        <f t="shared" si="5"/>
        <v>9</v>
      </c>
      <c r="S19" s="176">
        <f t="shared" si="6"/>
        <v>127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6">
        <f t="shared" si="11"/>
        <v>0</v>
      </c>
      <c r="AC19" s="134"/>
      <c r="AD19" s="133"/>
      <c r="AE19" s="176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/>
      <c r="AS19" s="133">
        <f t="shared" si="18"/>
        <v>0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3</v>
      </c>
      <c r="AY19" s="177">
        <f t="shared" si="22"/>
        <v>15</v>
      </c>
      <c r="AZ19" s="135">
        <f t="shared" si="23"/>
        <v>142</v>
      </c>
    </row>
    <row r="20" spans="1:52" s="105" customFormat="1" ht="13.5">
      <c r="A20" s="134">
        <v>16</v>
      </c>
      <c r="B20" s="170" t="s">
        <v>295</v>
      </c>
      <c r="C20" s="171">
        <v>24849</v>
      </c>
      <c r="D20" s="172" t="s">
        <v>40</v>
      </c>
      <c r="E20" s="173" t="s">
        <v>28</v>
      </c>
      <c r="F20" s="174" t="s">
        <v>40</v>
      </c>
      <c r="G20" s="134">
        <v>12</v>
      </c>
      <c r="H20" s="133">
        <f t="shared" si="0"/>
        <v>72</v>
      </c>
      <c r="I20" s="133"/>
      <c r="J20" s="133">
        <f t="shared" si="1"/>
        <v>0</v>
      </c>
      <c r="K20" s="133">
        <v>14</v>
      </c>
      <c r="L20" s="133">
        <f t="shared" si="2"/>
        <v>32</v>
      </c>
      <c r="M20" s="175"/>
      <c r="N20" s="133">
        <f t="shared" si="3"/>
        <v>0</v>
      </c>
      <c r="O20" s="175">
        <v>5</v>
      </c>
      <c r="P20" s="175">
        <f t="shared" si="4"/>
        <v>10</v>
      </c>
      <c r="Q20" s="175">
        <v>3</v>
      </c>
      <c r="R20" s="175">
        <f t="shared" si="5"/>
        <v>9</v>
      </c>
      <c r="S20" s="176">
        <f t="shared" si="6"/>
        <v>123</v>
      </c>
      <c r="T20" s="134"/>
      <c r="U20" s="133">
        <f t="shared" si="7"/>
        <v>0</v>
      </c>
      <c r="V20" s="133"/>
      <c r="W20" s="133">
        <f t="shared" si="8"/>
        <v>0</v>
      </c>
      <c r="X20" s="133">
        <v>1</v>
      </c>
      <c r="Y20" s="133">
        <f t="shared" si="9"/>
        <v>3</v>
      </c>
      <c r="Z20" s="133"/>
      <c r="AA20" s="133">
        <f t="shared" si="10"/>
        <v>0</v>
      </c>
      <c r="AB20" s="176">
        <f t="shared" si="11"/>
        <v>3</v>
      </c>
      <c r="AC20" s="134"/>
      <c r="AD20" s="133"/>
      <c r="AE20" s="176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7">
        <f t="shared" si="22"/>
        <v>15</v>
      </c>
      <c r="AZ20" s="135">
        <f t="shared" si="23"/>
        <v>141</v>
      </c>
    </row>
    <row r="21" spans="1:52" s="105" customFormat="1" ht="13.5">
      <c r="A21" s="134">
        <v>17</v>
      </c>
      <c r="B21" s="170" t="s">
        <v>302</v>
      </c>
      <c r="C21" s="171">
        <v>22517</v>
      </c>
      <c r="D21" s="172" t="s">
        <v>40</v>
      </c>
      <c r="E21" s="173" t="s">
        <v>28</v>
      </c>
      <c r="F21" s="174" t="s">
        <v>40</v>
      </c>
      <c r="G21" s="134">
        <v>12</v>
      </c>
      <c r="H21" s="133">
        <f t="shared" si="0"/>
        <v>72</v>
      </c>
      <c r="I21" s="133"/>
      <c r="J21" s="133">
        <f t="shared" si="1"/>
        <v>0</v>
      </c>
      <c r="K21" s="133">
        <v>16</v>
      </c>
      <c r="L21" s="133">
        <f t="shared" si="2"/>
        <v>36</v>
      </c>
      <c r="M21" s="175"/>
      <c r="N21" s="133">
        <f t="shared" si="3"/>
        <v>0</v>
      </c>
      <c r="O21" s="175">
        <v>5</v>
      </c>
      <c r="P21" s="175">
        <f t="shared" si="4"/>
        <v>10</v>
      </c>
      <c r="Q21" s="175">
        <v>3</v>
      </c>
      <c r="R21" s="175">
        <f t="shared" si="5"/>
        <v>9</v>
      </c>
      <c r="S21" s="176">
        <f t="shared" si="6"/>
        <v>127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6">
        <f t="shared" si="11"/>
        <v>0</v>
      </c>
      <c r="AC21" s="134"/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/>
      <c r="AK21" s="133">
        <f t="shared" si="14"/>
        <v>0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>
        <v>1</v>
      </c>
      <c r="AS21" s="133">
        <f t="shared" si="18"/>
        <v>1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1</v>
      </c>
      <c r="AY21" s="177">
        <f t="shared" si="22"/>
        <v>13</v>
      </c>
      <c r="AZ21" s="135">
        <f t="shared" si="23"/>
        <v>140</v>
      </c>
    </row>
    <row r="22" spans="1:52" s="105" customFormat="1" ht="13.5">
      <c r="A22" s="134">
        <v>18</v>
      </c>
      <c r="B22" s="170" t="s">
        <v>248</v>
      </c>
      <c r="C22" s="171">
        <v>20440</v>
      </c>
      <c r="D22" s="172" t="s">
        <v>40</v>
      </c>
      <c r="E22" s="173" t="s">
        <v>28</v>
      </c>
      <c r="F22" s="174" t="s">
        <v>40</v>
      </c>
      <c r="G22" s="134">
        <v>12</v>
      </c>
      <c r="H22" s="133">
        <f t="shared" si="0"/>
        <v>72</v>
      </c>
      <c r="I22" s="133"/>
      <c r="J22" s="133">
        <f t="shared" si="1"/>
        <v>0</v>
      </c>
      <c r="K22" s="133">
        <v>16</v>
      </c>
      <c r="L22" s="133">
        <f t="shared" si="2"/>
        <v>36</v>
      </c>
      <c r="M22" s="175"/>
      <c r="N22" s="133">
        <f t="shared" si="3"/>
        <v>0</v>
      </c>
      <c r="O22" s="175">
        <v>5</v>
      </c>
      <c r="P22" s="175">
        <f t="shared" si="4"/>
        <v>10</v>
      </c>
      <c r="Q22" s="175">
        <v>3</v>
      </c>
      <c r="R22" s="175">
        <f t="shared" si="5"/>
        <v>9</v>
      </c>
      <c r="S22" s="176">
        <f t="shared" si="6"/>
        <v>127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6">
        <f t="shared" si="11"/>
        <v>0</v>
      </c>
      <c r="AC22" s="134"/>
      <c r="AD22" s="133"/>
      <c r="AE22" s="176"/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/>
      <c r="AK22" s="133">
        <f t="shared" si="14"/>
        <v>0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/>
      <c r="AS22" s="133">
        <f t="shared" si="18"/>
        <v>0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0</v>
      </c>
      <c r="AY22" s="177">
        <f t="shared" si="22"/>
        <v>12</v>
      </c>
      <c r="AZ22" s="135">
        <f t="shared" si="23"/>
        <v>139</v>
      </c>
    </row>
    <row r="23" spans="1:52" s="105" customFormat="1" ht="13.5">
      <c r="A23" s="134">
        <v>19</v>
      </c>
      <c r="B23" s="170" t="s">
        <v>296</v>
      </c>
      <c r="C23" s="171">
        <v>23558</v>
      </c>
      <c r="D23" s="172" t="s">
        <v>40</v>
      </c>
      <c r="E23" s="173" t="s">
        <v>28</v>
      </c>
      <c r="F23" s="174" t="s">
        <v>40</v>
      </c>
      <c r="G23" s="134">
        <v>12</v>
      </c>
      <c r="H23" s="133">
        <f t="shared" si="0"/>
        <v>72</v>
      </c>
      <c r="I23" s="133"/>
      <c r="J23" s="133">
        <f t="shared" si="1"/>
        <v>0</v>
      </c>
      <c r="K23" s="133">
        <v>16</v>
      </c>
      <c r="L23" s="133">
        <f t="shared" si="2"/>
        <v>36</v>
      </c>
      <c r="M23" s="175"/>
      <c r="N23" s="133">
        <f t="shared" si="3"/>
        <v>0</v>
      </c>
      <c r="O23" s="175">
        <v>5</v>
      </c>
      <c r="P23" s="175">
        <f t="shared" si="4"/>
        <v>10</v>
      </c>
      <c r="Q23" s="175">
        <v>3</v>
      </c>
      <c r="R23" s="175">
        <f t="shared" si="5"/>
        <v>9</v>
      </c>
      <c r="S23" s="176">
        <f t="shared" si="6"/>
        <v>127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6">
        <f t="shared" si="11"/>
        <v>0</v>
      </c>
      <c r="AC23" s="134"/>
      <c r="AD23" s="133"/>
      <c r="AE23" s="176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/>
      <c r="AK23" s="133">
        <f t="shared" si="14"/>
        <v>0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/>
      <c r="AS23" s="133">
        <f t="shared" si="18"/>
        <v>0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0</v>
      </c>
      <c r="AY23" s="177">
        <f t="shared" si="22"/>
        <v>12</v>
      </c>
      <c r="AZ23" s="135">
        <f t="shared" si="23"/>
        <v>139</v>
      </c>
    </row>
    <row r="24" spans="1:52" s="105" customFormat="1" ht="13.5">
      <c r="A24" s="134">
        <v>20</v>
      </c>
      <c r="B24" s="170" t="s">
        <v>376</v>
      </c>
      <c r="C24" s="171">
        <v>24201</v>
      </c>
      <c r="D24" s="172" t="s">
        <v>40</v>
      </c>
      <c r="E24" s="173" t="s">
        <v>28</v>
      </c>
      <c r="F24" s="174" t="s">
        <v>40</v>
      </c>
      <c r="G24" s="134">
        <v>12</v>
      </c>
      <c r="H24" s="133">
        <f t="shared" si="0"/>
        <v>72</v>
      </c>
      <c r="I24" s="133"/>
      <c r="J24" s="133">
        <f t="shared" si="1"/>
        <v>0</v>
      </c>
      <c r="K24" s="133">
        <v>13</v>
      </c>
      <c r="L24" s="133">
        <f t="shared" si="2"/>
        <v>30</v>
      </c>
      <c r="M24" s="175"/>
      <c r="N24" s="133">
        <f t="shared" si="3"/>
        <v>0</v>
      </c>
      <c r="O24" s="175">
        <v>5</v>
      </c>
      <c r="P24" s="175">
        <f t="shared" si="4"/>
        <v>10</v>
      </c>
      <c r="Q24" s="175">
        <v>3</v>
      </c>
      <c r="R24" s="175">
        <f t="shared" si="5"/>
        <v>9</v>
      </c>
      <c r="S24" s="176">
        <f t="shared" si="6"/>
        <v>121</v>
      </c>
      <c r="T24" s="134"/>
      <c r="U24" s="133">
        <f t="shared" si="7"/>
        <v>0</v>
      </c>
      <c r="V24" s="133"/>
      <c r="W24" s="133">
        <f t="shared" si="8"/>
        <v>0</v>
      </c>
      <c r="X24" s="133"/>
      <c r="Y24" s="133">
        <f t="shared" si="9"/>
        <v>0</v>
      </c>
      <c r="Z24" s="133"/>
      <c r="AA24" s="133">
        <f t="shared" si="10"/>
        <v>0</v>
      </c>
      <c r="AB24" s="176">
        <f t="shared" si="11"/>
        <v>0</v>
      </c>
      <c r="AC24" s="134"/>
      <c r="AD24" s="133"/>
      <c r="AE24" s="176"/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>
        <v>2</v>
      </c>
      <c r="AK24" s="133">
        <f t="shared" si="14"/>
        <v>6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6</v>
      </c>
      <c r="AY24" s="177">
        <f t="shared" si="22"/>
        <v>18</v>
      </c>
      <c r="AZ24" s="135">
        <f t="shared" si="23"/>
        <v>139</v>
      </c>
    </row>
    <row r="25" spans="1:52" s="105" customFormat="1" ht="13.5">
      <c r="A25" s="134">
        <v>21</v>
      </c>
      <c r="B25" s="170" t="s">
        <v>250</v>
      </c>
      <c r="C25" s="171">
        <v>24465</v>
      </c>
      <c r="D25" s="172" t="s">
        <v>40</v>
      </c>
      <c r="E25" s="173" t="s">
        <v>28</v>
      </c>
      <c r="F25" s="174" t="s">
        <v>40</v>
      </c>
      <c r="G25" s="134">
        <v>12</v>
      </c>
      <c r="H25" s="133">
        <f t="shared" si="0"/>
        <v>72</v>
      </c>
      <c r="I25" s="133"/>
      <c r="J25" s="133">
        <f t="shared" si="1"/>
        <v>0</v>
      </c>
      <c r="K25" s="133">
        <v>13</v>
      </c>
      <c r="L25" s="133">
        <f t="shared" si="2"/>
        <v>30</v>
      </c>
      <c r="M25" s="175"/>
      <c r="N25" s="133">
        <f t="shared" si="3"/>
        <v>0</v>
      </c>
      <c r="O25" s="175">
        <v>5</v>
      </c>
      <c r="P25" s="175">
        <f t="shared" si="4"/>
        <v>10</v>
      </c>
      <c r="Q25" s="175">
        <v>3</v>
      </c>
      <c r="R25" s="175">
        <f t="shared" si="5"/>
        <v>9</v>
      </c>
      <c r="S25" s="176">
        <f t="shared" si="6"/>
        <v>121</v>
      </c>
      <c r="T25" s="134"/>
      <c r="U25" s="133">
        <f t="shared" si="7"/>
        <v>0</v>
      </c>
      <c r="V25" s="133"/>
      <c r="W25" s="133">
        <f t="shared" si="8"/>
        <v>0</v>
      </c>
      <c r="X25" s="133"/>
      <c r="Y25" s="133">
        <f t="shared" si="9"/>
        <v>0</v>
      </c>
      <c r="Z25" s="133"/>
      <c r="AA25" s="133">
        <f t="shared" si="10"/>
        <v>0</v>
      </c>
      <c r="AB25" s="176">
        <f t="shared" si="11"/>
        <v>0</v>
      </c>
      <c r="AC25" s="134" t="s">
        <v>119</v>
      </c>
      <c r="AD25" s="133"/>
      <c r="AE25" s="176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2</v>
      </c>
      <c r="AK25" s="133">
        <f t="shared" si="14"/>
        <v>6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6</v>
      </c>
      <c r="AY25" s="177">
        <f t="shared" si="22"/>
        <v>18</v>
      </c>
      <c r="AZ25" s="135">
        <f t="shared" si="23"/>
        <v>139</v>
      </c>
    </row>
    <row r="26" spans="1:52" s="105" customFormat="1" ht="13.5">
      <c r="A26" s="134">
        <v>22</v>
      </c>
      <c r="B26" s="170" t="s">
        <v>294</v>
      </c>
      <c r="C26" s="171">
        <v>24985</v>
      </c>
      <c r="D26" s="172" t="s">
        <v>40</v>
      </c>
      <c r="E26" s="173" t="s">
        <v>28</v>
      </c>
      <c r="F26" s="174" t="s">
        <v>40</v>
      </c>
      <c r="G26" s="134">
        <v>10</v>
      </c>
      <c r="H26" s="133">
        <f t="shared" si="0"/>
        <v>60</v>
      </c>
      <c r="I26" s="133"/>
      <c r="J26" s="133">
        <f t="shared" si="1"/>
        <v>0</v>
      </c>
      <c r="K26" s="133">
        <v>16</v>
      </c>
      <c r="L26" s="133">
        <f t="shared" si="2"/>
        <v>36</v>
      </c>
      <c r="M26" s="175"/>
      <c r="N26" s="133">
        <f t="shared" si="3"/>
        <v>0</v>
      </c>
      <c r="O26" s="175">
        <v>5</v>
      </c>
      <c r="P26" s="175">
        <f t="shared" si="4"/>
        <v>10</v>
      </c>
      <c r="Q26" s="175">
        <v>3</v>
      </c>
      <c r="R26" s="175">
        <f t="shared" si="5"/>
        <v>9</v>
      </c>
      <c r="S26" s="176">
        <f t="shared" si="6"/>
        <v>115</v>
      </c>
      <c r="T26" s="134"/>
      <c r="U26" s="133">
        <f t="shared" si="7"/>
        <v>0</v>
      </c>
      <c r="V26" s="133"/>
      <c r="W26" s="133">
        <f t="shared" si="8"/>
        <v>0</v>
      </c>
      <c r="X26" s="133">
        <v>1</v>
      </c>
      <c r="Y26" s="133">
        <f t="shared" si="9"/>
        <v>3</v>
      </c>
      <c r="Z26" s="133"/>
      <c r="AA26" s="133">
        <f t="shared" si="10"/>
        <v>0</v>
      </c>
      <c r="AB26" s="176">
        <f t="shared" si="11"/>
        <v>3</v>
      </c>
      <c r="AC26" s="134"/>
      <c r="AD26" s="133"/>
      <c r="AE26" s="176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3</v>
      </c>
      <c r="AK26" s="133">
        <f t="shared" si="14"/>
        <v>9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9</v>
      </c>
      <c r="AY26" s="177">
        <f t="shared" si="22"/>
        <v>21</v>
      </c>
      <c r="AZ26" s="135">
        <f t="shared" si="23"/>
        <v>139</v>
      </c>
    </row>
    <row r="27" spans="1:52" s="105" customFormat="1" ht="13.5">
      <c r="A27" s="134">
        <v>23</v>
      </c>
      <c r="B27" s="170" t="s">
        <v>243</v>
      </c>
      <c r="C27" s="171">
        <v>25773</v>
      </c>
      <c r="D27" s="172" t="s">
        <v>40</v>
      </c>
      <c r="E27" s="173" t="s">
        <v>28</v>
      </c>
      <c r="F27" s="174" t="s">
        <v>40</v>
      </c>
      <c r="G27" s="134">
        <v>11</v>
      </c>
      <c r="H27" s="133">
        <f t="shared" si="0"/>
        <v>66</v>
      </c>
      <c r="I27" s="133"/>
      <c r="J27" s="133">
        <f t="shared" si="1"/>
        <v>0</v>
      </c>
      <c r="K27" s="133">
        <v>11</v>
      </c>
      <c r="L27" s="133">
        <f t="shared" si="2"/>
        <v>26</v>
      </c>
      <c r="M27" s="175">
        <v>1</v>
      </c>
      <c r="N27" s="133">
        <f t="shared" si="3"/>
        <v>3</v>
      </c>
      <c r="O27" s="175">
        <v>5</v>
      </c>
      <c r="P27" s="175">
        <f t="shared" si="4"/>
        <v>10</v>
      </c>
      <c r="Q27" s="175">
        <v>3</v>
      </c>
      <c r="R27" s="175">
        <f t="shared" si="5"/>
        <v>9</v>
      </c>
      <c r="S27" s="176">
        <f t="shared" si="6"/>
        <v>114</v>
      </c>
      <c r="T27" s="134"/>
      <c r="U27" s="133">
        <f t="shared" si="7"/>
        <v>0</v>
      </c>
      <c r="V27" s="133"/>
      <c r="W27" s="133">
        <f t="shared" si="8"/>
        <v>0</v>
      </c>
      <c r="X27" s="133">
        <v>3</v>
      </c>
      <c r="Y27" s="133">
        <f t="shared" si="9"/>
        <v>9</v>
      </c>
      <c r="Z27" s="133"/>
      <c r="AA27" s="133">
        <f t="shared" si="10"/>
        <v>0</v>
      </c>
      <c r="AB27" s="176">
        <f t="shared" si="11"/>
        <v>9</v>
      </c>
      <c r="AC27" s="134"/>
      <c r="AD27" s="133"/>
      <c r="AE27" s="176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1</v>
      </c>
      <c r="AK27" s="133">
        <f t="shared" si="14"/>
        <v>3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>
        <v>1</v>
      </c>
      <c r="AS27" s="133">
        <f t="shared" si="18"/>
        <v>1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4</v>
      </c>
      <c r="AY27" s="177">
        <f t="shared" si="22"/>
        <v>16</v>
      </c>
      <c r="AZ27" s="135">
        <f t="shared" si="23"/>
        <v>139</v>
      </c>
    </row>
    <row r="28" spans="1:52" s="105" customFormat="1" ht="13.5">
      <c r="A28" s="134">
        <v>24</v>
      </c>
      <c r="B28" s="170" t="s">
        <v>345</v>
      </c>
      <c r="C28" s="171">
        <v>22192</v>
      </c>
      <c r="D28" s="172" t="s">
        <v>40</v>
      </c>
      <c r="E28" s="173" t="s">
        <v>28</v>
      </c>
      <c r="F28" s="174" t="s">
        <v>40</v>
      </c>
      <c r="G28" s="134">
        <v>12</v>
      </c>
      <c r="H28" s="133">
        <f t="shared" si="0"/>
        <v>72</v>
      </c>
      <c r="I28" s="133"/>
      <c r="J28" s="133">
        <f t="shared" si="1"/>
        <v>0</v>
      </c>
      <c r="K28" s="133">
        <v>14</v>
      </c>
      <c r="L28" s="133">
        <f t="shared" si="2"/>
        <v>32</v>
      </c>
      <c r="M28" s="175"/>
      <c r="N28" s="133">
        <f t="shared" si="3"/>
        <v>0</v>
      </c>
      <c r="O28" s="175">
        <v>5</v>
      </c>
      <c r="P28" s="175">
        <f t="shared" si="4"/>
        <v>10</v>
      </c>
      <c r="Q28" s="175">
        <v>3</v>
      </c>
      <c r="R28" s="175">
        <f t="shared" si="5"/>
        <v>9</v>
      </c>
      <c r="S28" s="176">
        <f t="shared" si="6"/>
        <v>123</v>
      </c>
      <c r="T28" s="134"/>
      <c r="U28" s="133">
        <f t="shared" si="7"/>
        <v>0</v>
      </c>
      <c r="V28" s="133"/>
      <c r="W28" s="133">
        <f t="shared" si="8"/>
        <v>0</v>
      </c>
      <c r="X28" s="133"/>
      <c r="Y28" s="133">
        <f t="shared" si="9"/>
        <v>0</v>
      </c>
      <c r="Z28" s="133"/>
      <c r="AA28" s="133">
        <f t="shared" si="10"/>
        <v>0</v>
      </c>
      <c r="AB28" s="176">
        <f t="shared" si="11"/>
        <v>0</v>
      </c>
      <c r="AC28" s="134"/>
      <c r="AD28" s="133"/>
      <c r="AE28" s="176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1</v>
      </c>
      <c r="AK28" s="133">
        <f t="shared" si="14"/>
        <v>3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3</v>
      </c>
      <c r="AY28" s="177">
        <f t="shared" si="22"/>
        <v>15</v>
      </c>
      <c r="AZ28" s="135">
        <f t="shared" si="23"/>
        <v>138</v>
      </c>
    </row>
    <row r="29" spans="1:52" s="105" customFormat="1" ht="13.5">
      <c r="A29" s="134">
        <v>25</v>
      </c>
      <c r="B29" s="170" t="s">
        <v>246</v>
      </c>
      <c r="C29" s="171">
        <v>22447</v>
      </c>
      <c r="D29" s="172" t="s">
        <v>40</v>
      </c>
      <c r="E29" s="173" t="s">
        <v>28</v>
      </c>
      <c r="F29" s="174" t="s">
        <v>40</v>
      </c>
      <c r="G29" s="134">
        <v>10</v>
      </c>
      <c r="H29" s="133">
        <f t="shared" si="0"/>
        <v>60</v>
      </c>
      <c r="I29" s="133"/>
      <c r="J29" s="133">
        <f t="shared" si="1"/>
        <v>0</v>
      </c>
      <c r="K29" s="133">
        <v>20</v>
      </c>
      <c r="L29" s="133">
        <f t="shared" si="2"/>
        <v>44</v>
      </c>
      <c r="M29" s="175"/>
      <c r="N29" s="133">
        <f t="shared" si="3"/>
        <v>0</v>
      </c>
      <c r="O29" s="175">
        <v>5</v>
      </c>
      <c r="P29" s="175">
        <f t="shared" si="4"/>
        <v>10</v>
      </c>
      <c r="Q29" s="175">
        <v>3</v>
      </c>
      <c r="R29" s="175">
        <f t="shared" si="5"/>
        <v>9</v>
      </c>
      <c r="S29" s="176">
        <f t="shared" si="6"/>
        <v>123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6">
        <f t="shared" si="11"/>
        <v>0</v>
      </c>
      <c r="AC29" s="134"/>
      <c r="AD29" s="133"/>
      <c r="AE29" s="176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7">
        <f t="shared" si="22"/>
        <v>15</v>
      </c>
      <c r="AZ29" s="135">
        <f t="shared" si="23"/>
        <v>138</v>
      </c>
    </row>
    <row r="30" spans="1:52" s="105" customFormat="1" ht="13.5">
      <c r="A30" s="134">
        <v>26</v>
      </c>
      <c r="B30" s="170" t="s">
        <v>238</v>
      </c>
      <c r="C30" s="171">
        <v>24195</v>
      </c>
      <c r="D30" s="172" t="s">
        <v>40</v>
      </c>
      <c r="E30" s="173" t="s">
        <v>28</v>
      </c>
      <c r="F30" s="174" t="s">
        <v>40</v>
      </c>
      <c r="G30" s="134">
        <v>12</v>
      </c>
      <c r="H30" s="133">
        <f t="shared" si="0"/>
        <v>72</v>
      </c>
      <c r="I30" s="133"/>
      <c r="J30" s="133">
        <f t="shared" si="1"/>
        <v>0</v>
      </c>
      <c r="K30" s="133">
        <v>9</v>
      </c>
      <c r="L30" s="133">
        <f t="shared" si="2"/>
        <v>22</v>
      </c>
      <c r="M30" s="175"/>
      <c r="N30" s="133">
        <f t="shared" si="3"/>
        <v>0</v>
      </c>
      <c r="O30" s="175">
        <v>5</v>
      </c>
      <c r="P30" s="175">
        <f t="shared" si="4"/>
        <v>10</v>
      </c>
      <c r="Q30" s="175">
        <v>3</v>
      </c>
      <c r="R30" s="175">
        <f t="shared" si="5"/>
        <v>9</v>
      </c>
      <c r="S30" s="176">
        <f t="shared" si="6"/>
        <v>113</v>
      </c>
      <c r="T30" s="134"/>
      <c r="U30" s="133">
        <f t="shared" si="7"/>
        <v>0</v>
      </c>
      <c r="V30" s="133"/>
      <c r="W30" s="133">
        <f t="shared" si="8"/>
        <v>0</v>
      </c>
      <c r="X30" s="133">
        <v>1</v>
      </c>
      <c r="Y30" s="133">
        <f t="shared" si="9"/>
        <v>3</v>
      </c>
      <c r="Z30" s="133"/>
      <c r="AA30" s="133">
        <f t="shared" si="10"/>
        <v>0</v>
      </c>
      <c r="AB30" s="176">
        <f t="shared" si="11"/>
        <v>3</v>
      </c>
      <c r="AC30" s="134"/>
      <c r="AD30" s="133"/>
      <c r="AE30" s="176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>
        <v>1</v>
      </c>
      <c r="AO30" s="133">
        <f t="shared" si="16"/>
        <v>5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8</v>
      </c>
      <c r="AY30" s="177">
        <f t="shared" si="22"/>
        <v>20</v>
      </c>
      <c r="AZ30" s="135">
        <f t="shared" si="23"/>
        <v>136</v>
      </c>
    </row>
    <row r="31" spans="1:52" s="105" customFormat="1" ht="13.5">
      <c r="A31" s="134">
        <v>27</v>
      </c>
      <c r="B31" s="170" t="s">
        <v>239</v>
      </c>
      <c r="C31" s="171">
        <v>22770</v>
      </c>
      <c r="D31" s="172" t="s">
        <v>40</v>
      </c>
      <c r="E31" s="173" t="s">
        <v>28</v>
      </c>
      <c r="F31" s="174" t="s">
        <v>40</v>
      </c>
      <c r="G31" s="134">
        <v>10</v>
      </c>
      <c r="H31" s="133">
        <f t="shared" si="0"/>
        <v>60</v>
      </c>
      <c r="I31" s="133"/>
      <c r="J31" s="133">
        <f t="shared" si="1"/>
        <v>0</v>
      </c>
      <c r="K31" s="133">
        <v>15</v>
      </c>
      <c r="L31" s="133">
        <f t="shared" si="2"/>
        <v>34</v>
      </c>
      <c r="M31" s="175"/>
      <c r="N31" s="133">
        <f t="shared" si="3"/>
        <v>0</v>
      </c>
      <c r="O31" s="175">
        <v>5</v>
      </c>
      <c r="P31" s="175">
        <f t="shared" si="4"/>
        <v>10</v>
      </c>
      <c r="Q31" s="175">
        <v>3</v>
      </c>
      <c r="R31" s="175">
        <f t="shared" si="5"/>
        <v>9</v>
      </c>
      <c r="S31" s="176">
        <f t="shared" si="6"/>
        <v>113</v>
      </c>
      <c r="T31" s="134"/>
      <c r="U31" s="133">
        <f t="shared" si="7"/>
        <v>0</v>
      </c>
      <c r="V31" s="133"/>
      <c r="W31" s="133">
        <f t="shared" si="8"/>
        <v>0</v>
      </c>
      <c r="X31" s="133"/>
      <c r="Y31" s="133">
        <f t="shared" si="9"/>
        <v>0</v>
      </c>
      <c r="Z31" s="133"/>
      <c r="AA31" s="133">
        <f t="shared" si="10"/>
        <v>0</v>
      </c>
      <c r="AB31" s="176">
        <f t="shared" si="11"/>
        <v>0</v>
      </c>
      <c r="AC31" s="134"/>
      <c r="AD31" s="133"/>
      <c r="AE31" s="176"/>
      <c r="AF31" s="134">
        <v>1</v>
      </c>
      <c r="AG31" s="133">
        <f t="shared" si="12"/>
        <v>12</v>
      </c>
      <c r="AH31" s="133"/>
      <c r="AI31" s="133">
        <f t="shared" si="13"/>
        <v>0</v>
      </c>
      <c r="AJ31" s="133">
        <v>2</v>
      </c>
      <c r="AK31" s="133">
        <f t="shared" si="14"/>
        <v>6</v>
      </c>
      <c r="AL31" s="133"/>
      <c r="AM31" s="133">
        <f t="shared" si="15"/>
        <v>0</v>
      </c>
      <c r="AN31" s="133">
        <v>1</v>
      </c>
      <c r="AO31" s="133">
        <f t="shared" si="16"/>
        <v>5</v>
      </c>
      <c r="AP31" s="133"/>
      <c r="AQ31" s="133">
        <f t="shared" si="17"/>
        <v>0</v>
      </c>
      <c r="AR31" s="133"/>
      <c r="AS31" s="133">
        <f t="shared" si="18"/>
        <v>0</v>
      </c>
      <c r="AT31" s="133"/>
      <c r="AU31" s="133">
        <f t="shared" si="19"/>
        <v>0</v>
      </c>
      <c r="AV31" s="133"/>
      <c r="AW31" s="133">
        <f t="shared" si="20"/>
        <v>0</v>
      </c>
      <c r="AX31" s="136">
        <f t="shared" si="21"/>
        <v>10</v>
      </c>
      <c r="AY31" s="177">
        <f t="shared" si="22"/>
        <v>22</v>
      </c>
      <c r="AZ31" s="135">
        <f t="shared" si="23"/>
        <v>135</v>
      </c>
    </row>
    <row r="32" spans="1:52" s="105" customFormat="1" ht="13.5">
      <c r="A32" s="134">
        <v>28</v>
      </c>
      <c r="B32" s="170" t="s">
        <v>308</v>
      </c>
      <c r="C32" s="171">
        <v>23194</v>
      </c>
      <c r="D32" s="172" t="s">
        <v>40</v>
      </c>
      <c r="E32" s="173" t="s">
        <v>28</v>
      </c>
      <c r="F32" s="174" t="s">
        <v>40</v>
      </c>
      <c r="G32" s="134">
        <v>12</v>
      </c>
      <c r="H32" s="133">
        <f t="shared" si="0"/>
        <v>72</v>
      </c>
      <c r="I32" s="133"/>
      <c r="J32" s="133">
        <f t="shared" si="1"/>
        <v>0</v>
      </c>
      <c r="K32" s="133">
        <v>12</v>
      </c>
      <c r="L32" s="133">
        <f t="shared" si="2"/>
        <v>28</v>
      </c>
      <c r="M32" s="175"/>
      <c r="N32" s="133">
        <f t="shared" si="3"/>
        <v>0</v>
      </c>
      <c r="O32" s="175">
        <v>5</v>
      </c>
      <c r="P32" s="175">
        <f t="shared" si="4"/>
        <v>10</v>
      </c>
      <c r="Q32" s="175">
        <v>3</v>
      </c>
      <c r="R32" s="175">
        <f t="shared" si="5"/>
        <v>9</v>
      </c>
      <c r="S32" s="176">
        <f t="shared" si="6"/>
        <v>119</v>
      </c>
      <c r="T32" s="134"/>
      <c r="U32" s="133">
        <f t="shared" si="7"/>
        <v>0</v>
      </c>
      <c r="V32" s="133"/>
      <c r="W32" s="133">
        <f t="shared" si="8"/>
        <v>0</v>
      </c>
      <c r="X32" s="133">
        <v>1</v>
      </c>
      <c r="Y32" s="133">
        <f t="shared" si="9"/>
        <v>3</v>
      </c>
      <c r="Z32" s="133"/>
      <c r="AA32" s="133">
        <f t="shared" si="10"/>
        <v>0</v>
      </c>
      <c r="AB32" s="176">
        <f t="shared" si="11"/>
        <v>3</v>
      </c>
      <c r="AC32" s="134"/>
      <c r="AD32" s="133"/>
      <c r="AE32" s="176"/>
      <c r="AF32" s="134">
        <v>1</v>
      </c>
      <c r="AG32" s="133">
        <f t="shared" si="12"/>
        <v>12</v>
      </c>
      <c r="AH32" s="133"/>
      <c r="AI32" s="133">
        <f t="shared" si="13"/>
        <v>0</v>
      </c>
      <c r="AJ32" s="133"/>
      <c r="AK32" s="133">
        <f t="shared" si="14"/>
        <v>0</v>
      </c>
      <c r="AL32" s="133"/>
      <c r="AM32" s="133">
        <f t="shared" si="15"/>
        <v>0</v>
      </c>
      <c r="AN32" s="133"/>
      <c r="AO32" s="133">
        <f t="shared" si="16"/>
        <v>0</v>
      </c>
      <c r="AP32" s="133"/>
      <c r="AQ32" s="133">
        <f t="shared" si="17"/>
        <v>0</v>
      </c>
      <c r="AR32" s="133"/>
      <c r="AS32" s="133">
        <f t="shared" si="18"/>
        <v>0</v>
      </c>
      <c r="AT32" s="133"/>
      <c r="AU32" s="133">
        <f t="shared" si="19"/>
        <v>0</v>
      </c>
      <c r="AV32" s="133"/>
      <c r="AW32" s="133">
        <f t="shared" si="20"/>
        <v>0</v>
      </c>
      <c r="AX32" s="136">
        <f t="shared" si="21"/>
        <v>0</v>
      </c>
      <c r="AY32" s="177">
        <f t="shared" si="22"/>
        <v>12</v>
      </c>
      <c r="AZ32" s="135">
        <f t="shared" si="23"/>
        <v>134</v>
      </c>
    </row>
    <row r="33" spans="1:52" s="105" customFormat="1" ht="13.5">
      <c r="A33" s="134">
        <v>29</v>
      </c>
      <c r="B33" s="170" t="s">
        <v>244</v>
      </c>
      <c r="C33" s="171">
        <v>22955</v>
      </c>
      <c r="D33" s="172" t="s">
        <v>245</v>
      </c>
      <c r="E33" s="173" t="s">
        <v>28</v>
      </c>
      <c r="F33" s="174" t="s">
        <v>40</v>
      </c>
      <c r="G33" s="134">
        <v>12</v>
      </c>
      <c r="H33" s="133">
        <f t="shared" si="0"/>
        <v>72</v>
      </c>
      <c r="I33" s="133"/>
      <c r="J33" s="133">
        <f t="shared" si="1"/>
        <v>0</v>
      </c>
      <c r="K33" s="133">
        <v>18</v>
      </c>
      <c r="L33" s="133">
        <f t="shared" si="2"/>
        <v>40</v>
      </c>
      <c r="M33" s="175"/>
      <c r="N33" s="133">
        <f t="shared" si="3"/>
        <v>0</v>
      </c>
      <c r="O33" s="175">
        <v>3</v>
      </c>
      <c r="P33" s="175">
        <f t="shared" si="4"/>
        <v>6</v>
      </c>
      <c r="Q33" s="175"/>
      <c r="R33" s="175">
        <f t="shared" si="5"/>
        <v>0</v>
      </c>
      <c r="S33" s="176">
        <f t="shared" si="6"/>
        <v>118</v>
      </c>
      <c r="T33" s="134"/>
      <c r="U33" s="133">
        <f t="shared" si="7"/>
        <v>0</v>
      </c>
      <c r="V33" s="133"/>
      <c r="W33" s="133">
        <f t="shared" si="8"/>
        <v>0</v>
      </c>
      <c r="X33" s="133"/>
      <c r="Y33" s="133">
        <f t="shared" si="9"/>
        <v>0</v>
      </c>
      <c r="Z33" s="133"/>
      <c r="AA33" s="133">
        <f t="shared" si="10"/>
        <v>0</v>
      </c>
      <c r="AB33" s="176">
        <f t="shared" si="11"/>
        <v>0</v>
      </c>
      <c r="AC33" s="134"/>
      <c r="AD33" s="133"/>
      <c r="AE33" s="176"/>
      <c r="AF33" s="134">
        <v>1</v>
      </c>
      <c r="AG33" s="133">
        <f t="shared" si="12"/>
        <v>12</v>
      </c>
      <c r="AH33" s="133"/>
      <c r="AI33" s="133">
        <f t="shared" si="13"/>
        <v>0</v>
      </c>
      <c r="AJ33" s="133">
        <v>1</v>
      </c>
      <c r="AK33" s="133">
        <f t="shared" si="14"/>
        <v>3</v>
      </c>
      <c r="AL33" s="133"/>
      <c r="AM33" s="133">
        <f t="shared" si="15"/>
        <v>0</v>
      </c>
      <c r="AN33" s="133"/>
      <c r="AO33" s="133">
        <f t="shared" si="16"/>
        <v>0</v>
      </c>
      <c r="AP33" s="133"/>
      <c r="AQ33" s="133">
        <f t="shared" si="17"/>
        <v>0</v>
      </c>
      <c r="AR33" s="133"/>
      <c r="AS33" s="133">
        <f t="shared" si="18"/>
        <v>0</v>
      </c>
      <c r="AT33" s="133"/>
      <c r="AU33" s="133">
        <f t="shared" si="19"/>
        <v>0</v>
      </c>
      <c r="AV33" s="133"/>
      <c r="AW33" s="133">
        <f t="shared" si="20"/>
        <v>0</v>
      </c>
      <c r="AX33" s="136">
        <f t="shared" si="21"/>
        <v>3</v>
      </c>
      <c r="AY33" s="177">
        <f t="shared" si="22"/>
        <v>15</v>
      </c>
      <c r="AZ33" s="135">
        <f t="shared" si="23"/>
        <v>133</v>
      </c>
    </row>
    <row r="34" spans="1:52" s="105" customFormat="1" ht="13.5">
      <c r="A34" s="134">
        <v>30</v>
      </c>
      <c r="B34" s="170" t="s">
        <v>301</v>
      </c>
      <c r="C34" s="171">
        <v>24741</v>
      </c>
      <c r="D34" s="172" t="s">
        <v>40</v>
      </c>
      <c r="E34" s="173" t="s">
        <v>28</v>
      </c>
      <c r="F34" s="174" t="s">
        <v>40</v>
      </c>
      <c r="G34" s="134">
        <v>10</v>
      </c>
      <c r="H34" s="133">
        <f t="shared" si="0"/>
        <v>60</v>
      </c>
      <c r="I34" s="133"/>
      <c r="J34" s="133">
        <f t="shared" si="1"/>
        <v>0</v>
      </c>
      <c r="K34" s="133">
        <v>16</v>
      </c>
      <c r="L34" s="133">
        <f t="shared" si="2"/>
        <v>36</v>
      </c>
      <c r="M34" s="175"/>
      <c r="N34" s="133">
        <f t="shared" si="3"/>
        <v>0</v>
      </c>
      <c r="O34" s="175">
        <v>5</v>
      </c>
      <c r="P34" s="175">
        <f t="shared" si="4"/>
        <v>10</v>
      </c>
      <c r="Q34" s="175">
        <v>3</v>
      </c>
      <c r="R34" s="175">
        <f t="shared" si="5"/>
        <v>9</v>
      </c>
      <c r="S34" s="176">
        <f t="shared" si="6"/>
        <v>115</v>
      </c>
      <c r="T34" s="134"/>
      <c r="U34" s="133">
        <f t="shared" si="7"/>
        <v>0</v>
      </c>
      <c r="V34" s="133"/>
      <c r="W34" s="133">
        <f t="shared" si="8"/>
        <v>0</v>
      </c>
      <c r="X34" s="133"/>
      <c r="Y34" s="133">
        <f t="shared" si="9"/>
        <v>0</v>
      </c>
      <c r="Z34" s="133"/>
      <c r="AA34" s="133">
        <f t="shared" si="10"/>
        <v>0</v>
      </c>
      <c r="AB34" s="176">
        <f t="shared" si="11"/>
        <v>0</v>
      </c>
      <c r="AC34" s="134"/>
      <c r="AD34" s="133"/>
      <c r="AE34" s="176"/>
      <c r="AF34" s="134">
        <v>1</v>
      </c>
      <c r="AG34" s="133">
        <f t="shared" si="12"/>
        <v>12</v>
      </c>
      <c r="AH34" s="133"/>
      <c r="AI34" s="133">
        <f t="shared" si="13"/>
        <v>0</v>
      </c>
      <c r="AJ34" s="133">
        <v>2</v>
      </c>
      <c r="AK34" s="133">
        <f t="shared" si="14"/>
        <v>6</v>
      </c>
      <c r="AL34" s="133"/>
      <c r="AM34" s="133">
        <f t="shared" si="15"/>
        <v>0</v>
      </c>
      <c r="AN34" s="133"/>
      <c r="AO34" s="133">
        <f t="shared" si="16"/>
        <v>0</v>
      </c>
      <c r="AP34" s="133"/>
      <c r="AQ34" s="133">
        <f t="shared" si="17"/>
        <v>0</v>
      </c>
      <c r="AR34" s="133"/>
      <c r="AS34" s="133">
        <f t="shared" si="18"/>
        <v>0</v>
      </c>
      <c r="AT34" s="133"/>
      <c r="AU34" s="133">
        <f t="shared" si="19"/>
        <v>0</v>
      </c>
      <c r="AV34" s="133"/>
      <c r="AW34" s="133">
        <f t="shared" si="20"/>
        <v>0</v>
      </c>
      <c r="AX34" s="136">
        <f t="shared" si="21"/>
        <v>6</v>
      </c>
      <c r="AY34" s="177">
        <f t="shared" si="22"/>
        <v>18</v>
      </c>
      <c r="AZ34" s="135">
        <f t="shared" si="23"/>
        <v>133</v>
      </c>
    </row>
    <row r="35" spans="1:52" s="105" customFormat="1" ht="13.5">
      <c r="A35" s="134">
        <v>31</v>
      </c>
      <c r="B35" s="170" t="s">
        <v>307</v>
      </c>
      <c r="C35" s="171">
        <v>22857</v>
      </c>
      <c r="D35" s="172" t="s">
        <v>40</v>
      </c>
      <c r="E35" s="173" t="s">
        <v>28</v>
      </c>
      <c r="F35" s="174" t="s">
        <v>40</v>
      </c>
      <c r="G35" s="134">
        <v>10</v>
      </c>
      <c r="H35" s="133">
        <f t="shared" si="0"/>
        <v>60</v>
      </c>
      <c r="I35" s="133"/>
      <c r="J35" s="133">
        <f t="shared" si="1"/>
        <v>0</v>
      </c>
      <c r="K35" s="133">
        <v>15</v>
      </c>
      <c r="L35" s="133">
        <f t="shared" si="2"/>
        <v>34</v>
      </c>
      <c r="M35" s="175"/>
      <c r="N35" s="133">
        <f t="shared" si="3"/>
        <v>0</v>
      </c>
      <c r="O35" s="175">
        <v>5</v>
      </c>
      <c r="P35" s="175">
        <f t="shared" si="4"/>
        <v>10</v>
      </c>
      <c r="Q35" s="175">
        <v>3</v>
      </c>
      <c r="R35" s="175">
        <f t="shared" si="5"/>
        <v>9</v>
      </c>
      <c r="S35" s="176">
        <f t="shared" si="6"/>
        <v>113</v>
      </c>
      <c r="T35" s="134"/>
      <c r="U35" s="133">
        <f t="shared" si="7"/>
        <v>0</v>
      </c>
      <c r="V35" s="133"/>
      <c r="W35" s="133">
        <f t="shared" si="8"/>
        <v>0</v>
      </c>
      <c r="X35" s="133"/>
      <c r="Y35" s="133">
        <f t="shared" si="9"/>
        <v>0</v>
      </c>
      <c r="Z35" s="133"/>
      <c r="AA35" s="133">
        <f t="shared" si="10"/>
        <v>0</v>
      </c>
      <c r="AB35" s="176">
        <f t="shared" si="11"/>
        <v>0</v>
      </c>
      <c r="AC35" s="134"/>
      <c r="AD35" s="133"/>
      <c r="AE35" s="176"/>
      <c r="AF35" s="134">
        <v>1</v>
      </c>
      <c r="AG35" s="133">
        <f t="shared" si="12"/>
        <v>12</v>
      </c>
      <c r="AH35" s="133"/>
      <c r="AI35" s="133">
        <f t="shared" si="13"/>
        <v>0</v>
      </c>
      <c r="AJ35" s="133">
        <v>2</v>
      </c>
      <c r="AK35" s="133">
        <f t="shared" si="14"/>
        <v>6</v>
      </c>
      <c r="AL35" s="133"/>
      <c r="AM35" s="133">
        <f t="shared" si="15"/>
        <v>0</v>
      </c>
      <c r="AN35" s="133"/>
      <c r="AO35" s="133">
        <f t="shared" si="16"/>
        <v>0</v>
      </c>
      <c r="AP35" s="133"/>
      <c r="AQ35" s="133">
        <f t="shared" si="17"/>
        <v>0</v>
      </c>
      <c r="AR35" s="133"/>
      <c r="AS35" s="133">
        <f t="shared" si="18"/>
        <v>0</v>
      </c>
      <c r="AT35" s="133"/>
      <c r="AU35" s="133">
        <f t="shared" si="19"/>
        <v>0</v>
      </c>
      <c r="AV35" s="133"/>
      <c r="AW35" s="133">
        <f t="shared" si="20"/>
        <v>0</v>
      </c>
      <c r="AX35" s="136">
        <f t="shared" si="21"/>
        <v>6</v>
      </c>
      <c r="AY35" s="177">
        <f t="shared" si="22"/>
        <v>18</v>
      </c>
      <c r="AZ35" s="135">
        <f t="shared" si="23"/>
        <v>131</v>
      </c>
    </row>
    <row r="36" spans="1:52" s="105" customFormat="1" ht="13.5">
      <c r="A36" s="134">
        <v>32</v>
      </c>
      <c r="B36" s="170" t="s">
        <v>297</v>
      </c>
      <c r="C36" s="171">
        <v>18791</v>
      </c>
      <c r="D36" s="172" t="s">
        <v>40</v>
      </c>
      <c r="E36" s="173" t="s">
        <v>28</v>
      </c>
      <c r="F36" s="174" t="s">
        <v>40</v>
      </c>
      <c r="G36" s="134">
        <v>11</v>
      </c>
      <c r="H36" s="133">
        <f t="shared" si="0"/>
        <v>66</v>
      </c>
      <c r="I36" s="133"/>
      <c r="J36" s="133">
        <f t="shared" si="1"/>
        <v>0</v>
      </c>
      <c r="K36" s="133">
        <v>16</v>
      </c>
      <c r="L36" s="133">
        <f t="shared" si="2"/>
        <v>36</v>
      </c>
      <c r="M36" s="175"/>
      <c r="N36" s="133">
        <f t="shared" si="3"/>
        <v>0</v>
      </c>
      <c r="O36" s="175">
        <v>5</v>
      </c>
      <c r="P36" s="175">
        <f t="shared" si="4"/>
        <v>10</v>
      </c>
      <c r="Q36" s="175">
        <v>2</v>
      </c>
      <c r="R36" s="175">
        <f t="shared" si="5"/>
        <v>6</v>
      </c>
      <c r="S36" s="176">
        <f t="shared" si="6"/>
        <v>118</v>
      </c>
      <c r="T36" s="134"/>
      <c r="U36" s="133">
        <f t="shared" si="7"/>
        <v>0</v>
      </c>
      <c r="V36" s="133"/>
      <c r="W36" s="133">
        <f t="shared" si="8"/>
        <v>0</v>
      </c>
      <c r="X36" s="133"/>
      <c r="Y36" s="133">
        <f t="shared" si="9"/>
        <v>0</v>
      </c>
      <c r="Z36" s="133"/>
      <c r="AA36" s="133">
        <f t="shared" si="10"/>
        <v>0</v>
      </c>
      <c r="AB36" s="176">
        <f t="shared" si="11"/>
        <v>0</v>
      </c>
      <c r="AC36" s="134"/>
      <c r="AD36" s="133"/>
      <c r="AE36" s="176"/>
      <c r="AF36" s="134">
        <v>1</v>
      </c>
      <c r="AG36" s="133">
        <f t="shared" si="12"/>
        <v>12</v>
      </c>
      <c r="AH36" s="133"/>
      <c r="AI36" s="133">
        <f t="shared" si="13"/>
        <v>0</v>
      </c>
      <c r="AJ36" s="133"/>
      <c r="AK36" s="133">
        <f t="shared" si="14"/>
        <v>0</v>
      </c>
      <c r="AL36" s="133"/>
      <c r="AM36" s="133">
        <f t="shared" si="15"/>
        <v>0</v>
      </c>
      <c r="AN36" s="133"/>
      <c r="AO36" s="133">
        <f t="shared" si="16"/>
        <v>0</v>
      </c>
      <c r="AP36" s="133"/>
      <c r="AQ36" s="133">
        <f t="shared" si="17"/>
        <v>0</v>
      </c>
      <c r="AR36" s="133"/>
      <c r="AS36" s="133">
        <f t="shared" si="18"/>
        <v>0</v>
      </c>
      <c r="AT36" s="133"/>
      <c r="AU36" s="133">
        <f t="shared" si="19"/>
        <v>0</v>
      </c>
      <c r="AV36" s="133"/>
      <c r="AW36" s="133">
        <f t="shared" si="20"/>
        <v>0</v>
      </c>
      <c r="AX36" s="136">
        <f t="shared" si="21"/>
        <v>0</v>
      </c>
      <c r="AY36" s="177">
        <f t="shared" si="22"/>
        <v>12</v>
      </c>
      <c r="AZ36" s="135">
        <f t="shared" si="23"/>
        <v>130</v>
      </c>
    </row>
    <row r="37" spans="1:52" s="105" customFormat="1" ht="13.5">
      <c r="A37" s="134">
        <v>33</v>
      </c>
      <c r="B37" s="170" t="s">
        <v>251</v>
      </c>
      <c r="C37" s="171">
        <v>24428</v>
      </c>
      <c r="D37" s="172" t="s">
        <v>40</v>
      </c>
      <c r="E37" s="173" t="s">
        <v>28</v>
      </c>
      <c r="F37" s="174" t="s">
        <v>40</v>
      </c>
      <c r="G37" s="134">
        <v>12</v>
      </c>
      <c r="H37" s="133">
        <f t="shared" si="0"/>
        <v>72</v>
      </c>
      <c r="I37" s="133"/>
      <c r="J37" s="133">
        <f t="shared" si="1"/>
        <v>0</v>
      </c>
      <c r="K37" s="133">
        <v>8</v>
      </c>
      <c r="L37" s="133">
        <f t="shared" si="2"/>
        <v>20</v>
      </c>
      <c r="M37" s="175"/>
      <c r="N37" s="133">
        <f t="shared" si="3"/>
        <v>0</v>
      </c>
      <c r="O37" s="175">
        <v>5</v>
      </c>
      <c r="P37" s="175">
        <f t="shared" si="4"/>
        <v>10</v>
      </c>
      <c r="Q37" s="175">
        <v>3</v>
      </c>
      <c r="R37" s="175">
        <f t="shared" si="5"/>
        <v>9</v>
      </c>
      <c r="S37" s="176">
        <f t="shared" si="6"/>
        <v>111</v>
      </c>
      <c r="T37" s="134"/>
      <c r="U37" s="133">
        <f t="shared" si="7"/>
        <v>0</v>
      </c>
      <c r="V37" s="133"/>
      <c r="W37" s="133">
        <f t="shared" si="8"/>
        <v>0</v>
      </c>
      <c r="X37" s="133">
        <v>1</v>
      </c>
      <c r="Y37" s="133">
        <f t="shared" si="9"/>
        <v>3</v>
      </c>
      <c r="Z37" s="133"/>
      <c r="AA37" s="133">
        <f t="shared" si="10"/>
        <v>0</v>
      </c>
      <c r="AB37" s="176">
        <f t="shared" si="11"/>
        <v>3</v>
      </c>
      <c r="AC37" s="134"/>
      <c r="AD37" s="133"/>
      <c r="AE37" s="176"/>
      <c r="AF37" s="134">
        <v>1</v>
      </c>
      <c r="AG37" s="133">
        <f t="shared" si="12"/>
        <v>12</v>
      </c>
      <c r="AH37" s="133"/>
      <c r="AI37" s="133">
        <f t="shared" si="13"/>
        <v>0</v>
      </c>
      <c r="AJ37" s="133">
        <v>1</v>
      </c>
      <c r="AK37" s="133">
        <f t="shared" si="14"/>
        <v>3</v>
      </c>
      <c r="AL37" s="133"/>
      <c r="AM37" s="133">
        <f t="shared" si="15"/>
        <v>0</v>
      </c>
      <c r="AN37" s="133"/>
      <c r="AO37" s="133">
        <f t="shared" si="16"/>
        <v>0</v>
      </c>
      <c r="AP37" s="133"/>
      <c r="AQ37" s="133">
        <f t="shared" si="17"/>
        <v>0</v>
      </c>
      <c r="AR37" s="133">
        <v>1</v>
      </c>
      <c r="AS37" s="133">
        <f t="shared" si="18"/>
        <v>1</v>
      </c>
      <c r="AT37" s="133"/>
      <c r="AU37" s="133">
        <f t="shared" si="19"/>
        <v>0</v>
      </c>
      <c r="AV37" s="133"/>
      <c r="AW37" s="133">
        <f t="shared" si="20"/>
        <v>0</v>
      </c>
      <c r="AX37" s="136">
        <f t="shared" si="21"/>
        <v>4</v>
      </c>
      <c r="AY37" s="177">
        <f t="shared" si="22"/>
        <v>16</v>
      </c>
      <c r="AZ37" s="135">
        <f t="shared" si="23"/>
        <v>130</v>
      </c>
    </row>
    <row r="38" spans="1:52" s="105" customFormat="1" ht="13.5">
      <c r="A38" s="134">
        <v>34</v>
      </c>
      <c r="B38" s="170" t="s">
        <v>299</v>
      </c>
      <c r="C38" s="171">
        <v>25453</v>
      </c>
      <c r="D38" s="172" t="s">
        <v>40</v>
      </c>
      <c r="E38" s="173" t="s">
        <v>28</v>
      </c>
      <c r="F38" s="174" t="s">
        <v>40</v>
      </c>
      <c r="G38" s="134">
        <v>11</v>
      </c>
      <c r="H38" s="133">
        <f t="shared" si="0"/>
        <v>66</v>
      </c>
      <c r="I38" s="133"/>
      <c r="J38" s="133">
        <f t="shared" si="1"/>
        <v>0</v>
      </c>
      <c r="K38" s="133">
        <v>13</v>
      </c>
      <c r="L38" s="133">
        <f t="shared" si="2"/>
        <v>30</v>
      </c>
      <c r="M38" s="175"/>
      <c r="N38" s="133">
        <f t="shared" si="3"/>
        <v>0</v>
      </c>
      <c r="O38" s="175">
        <v>5</v>
      </c>
      <c r="P38" s="175">
        <f t="shared" si="4"/>
        <v>10</v>
      </c>
      <c r="Q38" s="175">
        <v>2</v>
      </c>
      <c r="R38" s="175">
        <f t="shared" si="5"/>
        <v>6</v>
      </c>
      <c r="S38" s="176">
        <f t="shared" si="6"/>
        <v>112</v>
      </c>
      <c r="T38" s="134"/>
      <c r="U38" s="133">
        <f t="shared" si="7"/>
        <v>0</v>
      </c>
      <c r="V38" s="133"/>
      <c r="W38" s="133">
        <f t="shared" si="8"/>
        <v>0</v>
      </c>
      <c r="X38" s="133"/>
      <c r="Y38" s="133">
        <f t="shared" si="9"/>
        <v>0</v>
      </c>
      <c r="Z38" s="133"/>
      <c r="AA38" s="133">
        <f t="shared" si="10"/>
        <v>0</v>
      </c>
      <c r="AB38" s="176">
        <f t="shared" si="11"/>
        <v>0</v>
      </c>
      <c r="AC38" s="134" t="s">
        <v>119</v>
      </c>
      <c r="AD38" s="133"/>
      <c r="AE38" s="176"/>
      <c r="AF38" s="134">
        <v>1</v>
      </c>
      <c r="AG38" s="133">
        <f t="shared" si="12"/>
        <v>12</v>
      </c>
      <c r="AH38" s="133"/>
      <c r="AI38" s="133">
        <f t="shared" si="13"/>
        <v>0</v>
      </c>
      <c r="AJ38" s="133">
        <v>2</v>
      </c>
      <c r="AK38" s="133">
        <f t="shared" si="14"/>
        <v>6</v>
      </c>
      <c r="AL38" s="133"/>
      <c r="AM38" s="133">
        <f t="shared" si="15"/>
        <v>0</v>
      </c>
      <c r="AN38" s="133"/>
      <c r="AO38" s="133">
        <f t="shared" si="16"/>
        <v>0</v>
      </c>
      <c r="AP38" s="133"/>
      <c r="AQ38" s="133">
        <f t="shared" si="17"/>
        <v>0</v>
      </c>
      <c r="AR38" s="133"/>
      <c r="AS38" s="133">
        <f t="shared" si="18"/>
        <v>0</v>
      </c>
      <c r="AT38" s="133"/>
      <c r="AU38" s="133">
        <f t="shared" si="19"/>
        <v>0</v>
      </c>
      <c r="AV38" s="133"/>
      <c r="AW38" s="133">
        <f t="shared" si="20"/>
        <v>0</v>
      </c>
      <c r="AX38" s="136">
        <f t="shared" si="21"/>
        <v>6</v>
      </c>
      <c r="AY38" s="177">
        <f t="shared" si="22"/>
        <v>18</v>
      </c>
      <c r="AZ38" s="135">
        <f t="shared" si="23"/>
        <v>130</v>
      </c>
    </row>
    <row r="39" spans="1:52" s="105" customFormat="1" ht="13.5">
      <c r="A39" s="134">
        <v>35</v>
      </c>
      <c r="B39" s="170" t="s">
        <v>255</v>
      </c>
      <c r="C39" s="171">
        <v>22108</v>
      </c>
      <c r="D39" s="172" t="s">
        <v>256</v>
      </c>
      <c r="E39" s="173" t="s">
        <v>28</v>
      </c>
      <c r="F39" s="174" t="s">
        <v>40</v>
      </c>
      <c r="G39" s="134">
        <v>12</v>
      </c>
      <c r="H39" s="133">
        <f t="shared" si="0"/>
        <v>72</v>
      </c>
      <c r="I39" s="133"/>
      <c r="J39" s="133">
        <f t="shared" si="1"/>
        <v>0</v>
      </c>
      <c r="K39" s="133">
        <v>11</v>
      </c>
      <c r="L39" s="133">
        <f t="shared" si="2"/>
        <v>26</v>
      </c>
      <c r="M39" s="175"/>
      <c r="N39" s="133">
        <f t="shared" si="3"/>
        <v>0</v>
      </c>
      <c r="O39" s="175">
        <v>5</v>
      </c>
      <c r="P39" s="175">
        <f t="shared" si="4"/>
        <v>10</v>
      </c>
      <c r="Q39" s="175">
        <v>3</v>
      </c>
      <c r="R39" s="175">
        <f t="shared" si="5"/>
        <v>9</v>
      </c>
      <c r="S39" s="176">
        <f t="shared" si="6"/>
        <v>117</v>
      </c>
      <c r="T39" s="134"/>
      <c r="U39" s="133">
        <f t="shared" si="7"/>
        <v>0</v>
      </c>
      <c r="V39" s="133"/>
      <c r="W39" s="133">
        <f t="shared" si="8"/>
        <v>0</v>
      </c>
      <c r="X39" s="133"/>
      <c r="Y39" s="133">
        <f t="shared" si="9"/>
        <v>0</v>
      </c>
      <c r="Z39" s="133"/>
      <c r="AA39" s="133">
        <f t="shared" si="10"/>
        <v>0</v>
      </c>
      <c r="AB39" s="176">
        <f t="shared" si="11"/>
        <v>0</v>
      </c>
      <c r="AC39" s="134"/>
      <c r="AD39" s="133"/>
      <c r="AE39" s="176"/>
      <c r="AF39" s="134">
        <v>1</v>
      </c>
      <c r="AG39" s="133">
        <f t="shared" si="12"/>
        <v>12</v>
      </c>
      <c r="AH39" s="133"/>
      <c r="AI39" s="133">
        <f t="shared" si="13"/>
        <v>0</v>
      </c>
      <c r="AJ39" s="133"/>
      <c r="AK39" s="133">
        <f t="shared" si="14"/>
        <v>0</v>
      </c>
      <c r="AL39" s="133"/>
      <c r="AM39" s="133">
        <f t="shared" si="15"/>
        <v>0</v>
      </c>
      <c r="AN39" s="133"/>
      <c r="AO39" s="133">
        <f t="shared" si="16"/>
        <v>0</v>
      </c>
      <c r="AP39" s="133"/>
      <c r="AQ39" s="133">
        <f t="shared" si="17"/>
        <v>0</v>
      </c>
      <c r="AR39" s="133"/>
      <c r="AS39" s="133">
        <f t="shared" si="18"/>
        <v>0</v>
      </c>
      <c r="AT39" s="133"/>
      <c r="AU39" s="133">
        <f t="shared" si="19"/>
        <v>0</v>
      </c>
      <c r="AV39" s="133"/>
      <c r="AW39" s="133">
        <f t="shared" si="20"/>
        <v>0</v>
      </c>
      <c r="AX39" s="136">
        <f t="shared" si="21"/>
        <v>0</v>
      </c>
      <c r="AY39" s="177">
        <f t="shared" si="22"/>
        <v>12</v>
      </c>
      <c r="AZ39" s="135">
        <f t="shared" si="23"/>
        <v>129</v>
      </c>
    </row>
    <row r="40" spans="1:52" s="105" customFormat="1" ht="13.5">
      <c r="A40" s="134">
        <v>36</v>
      </c>
      <c r="B40" s="170" t="s">
        <v>374</v>
      </c>
      <c r="C40" s="171">
        <v>21651</v>
      </c>
      <c r="D40" s="172" t="s">
        <v>40</v>
      </c>
      <c r="E40" s="173" t="s">
        <v>28</v>
      </c>
      <c r="F40" s="174" t="s">
        <v>40</v>
      </c>
      <c r="G40" s="134">
        <v>10</v>
      </c>
      <c r="H40" s="133">
        <f t="shared" si="0"/>
        <v>60</v>
      </c>
      <c r="I40" s="133"/>
      <c r="J40" s="133">
        <f t="shared" si="1"/>
        <v>0</v>
      </c>
      <c r="K40" s="133">
        <v>16</v>
      </c>
      <c r="L40" s="133">
        <f t="shared" si="2"/>
        <v>36</v>
      </c>
      <c r="M40" s="175"/>
      <c r="N40" s="133">
        <f t="shared" si="3"/>
        <v>0</v>
      </c>
      <c r="O40" s="175">
        <v>5</v>
      </c>
      <c r="P40" s="175">
        <f t="shared" si="4"/>
        <v>10</v>
      </c>
      <c r="Q40" s="175">
        <v>3</v>
      </c>
      <c r="R40" s="175">
        <f t="shared" si="5"/>
        <v>9</v>
      </c>
      <c r="S40" s="176">
        <f t="shared" si="6"/>
        <v>115</v>
      </c>
      <c r="T40" s="134"/>
      <c r="U40" s="133">
        <f t="shared" si="7"/>
        <v>0</v>
      </c>
      <c r="V40" s="133"/>
      <c r="W40" s="133">
        <f t="shared" si="8"/>
        <v>0</v>
      </c>
      <c r="X40" s="133"/>
      <c r="Y40" s="133">
        <f t="shared" si="9"/>
        <v>0</v>
      </c>
      <c r="Z40" s="133"/>
      <c r="AA40" s="133">
        <f t="shared" si="10"/>
        <v>0</v>
      </c>
      <c r="AB40" s="176">
        <f t="shared" si="11"/>
        <v>0</v>
      </c>
      <c r="AC40" s="134"/>
      <c r="AD40" s="133"/>
      <c r="AE40" s="176"/>
      <c r="AF40" s="134">
        <v>1</v>
      </c>
      <c r="AG40" s="133">
        <f t="shared" si="12"/>
        <v>12</v>
      </c>
      <c r="AH40" s="133"/>
      <c r="AI40" s="133">
        <f t="shared" si="13"/>
        <v>0</v>
      </c>
      <c r="AJ40" s="133"/>
      <c r="AK40" s="133">
        <f t="shared" si="14"/>
        <v>0</v>
      </c>
      <c r="AL40" s="133">
        <v>1</v>
      </c>
      <c r="AM40" s="133">
        <f t="shared" si="15"/>
        <v>1</v>
      </c>
      <c r="AN40" s="133"/>
      <c r="AO40" s="133">
        <f t="shared" si="16"/>
        <v>0</v>
      </c>
      <c r="AP40" s="133"/>
      <c r="AQ40" s="133">
        <f t="shared" si="17"/>
        <v>0</v>
      </c>
      <c r="AR40" s="133"/>
      <c r="AS40" s="133">
        <f t="shared" si="18"/>
        <v>0</v>
      </c>
      <c r="AT40" s="133"/>
      <c r="AU40" s="133">
        <f t="shared" si="19"/>
        <v>0</v>
      </c>
      <c r="AV40" s="133"/>
      <c r="AW40" s="133">
        <f t="shared" si="20"/>
        <v>0</v>
      </c>
      <c r="AX40" s="136">
        <f t="shared" si="21"/>
        <v>1</v>
      </c>
      <c r="AY40" s="177">
        <f t="shared" si="22"/>
        <v>13</v>
      </c>
      <c r="AZ40" s="135">
        <f t="shared" si="23"/>
        <v>128</v>
      </c>
    </row>
    <row r="41" spans="1:52" s="105" customFormat="1" ht="13.5">
      <c r="A41" s="134">
        <v>37</v>
      </c>
      <c r="B41" s="170" t="s">
        <v>305</v>
      </c>
      <c r="C41" s="171">
        <v>24916</v>
      </c>
      <c r="D41" s="172" t="s">
        <v>40</v>
      </c>
      <c r="E41" s="173" t="s">
        <v>28</v>
      </c>
      <c r="F41" s="174" t="s">
        <v>40</v>
      </c>
      <c r="G41" s="134">
        <v>12</v>
      </c>
      <c r="H41" s="133">
        <f t="shared" si="0"/>
        <v>72</v>
      </c>
      <c r="I41" s="133"/>
      <c r="J41" s="133">
        <f t="shared" si="1"/>
        <v>0</v>
      </c>
      <c r="K41" s="133">
        <v>9</v>
      </c>
      <c r="L41" s="133">
        <f t="shared" si="2"/>
        <v>22</v>
      </c>
      <c r="M41" s="175"/>
      <c r="N41" s="133">
        <f t="shared" si="3"/>
        <v>0</v>
      </c>
      <c r="O41" s="175">
        <v>5</v>
      </c>
      <c r="P41" s="175">
        <f t="shared" si="4"/>
        <v>10</v>
      </c>
      <c r="Q41" s="175">
        <v>3</v>
      </c>
      <c r="R41" s="175">
        <f t="shared" si="5"/>
        <v>9</v>
      </c>
      <c r="S41" s="176">
        <f t="shared" si="6"/>
        <v>113</v>
      </c>
      <c r="T41" s="134"/>
      <c r="U41" s="133">
        <f t="shared" si="7"/>
        <v>0</v>
      </c>
      <c r="V41" s="133"/>
      <c r="W41" s="133">
        <f t="shared" si="8"/>
        <v>0</v>
      </c>
      <c r="X41" s="133"/>
      <c r="Y41" s="133">
        <f t="shared" si="9"/>
        <v>0</v>
      </c>
      <c r="Z41" s="133"/>
      <c r="AA41" s="133">
        <f t="shared" si="10"/>
        <v>0</v>
      </c>
      <c r="AB41" s="176">
        <f t="shared" si="11"/>
        <v>0</v>
      </c>
      <c r="AC41" s="134"/>
      <c r="AD41" s="133"/>
      <c r="AE41" s="176" t="s">
        <v>119</v>
      </c>
      <c r="AF41" s="134">
        <v>1</v>
      </c>
      <c r="AG41" s="133">
        <f t="shared" si="12"/>
        <v>12</v>
      </c>
      <c r="AH41" s="133"/>
      <c r="AI41" s="133">
        <f t="shared" si="13"/>
        <v>0</v>
      </c>
      <c r="AJ41" s="133">
        <v>1</v>
      </c>
      <c r="AK41" s="133">
        <f t="shared" si="14"/>
        <v>3</v>
      </c>
      <c r="AL41" s="133"/>
      <c r="AM41" s="133">
        <f t="shared" si="15"/>
        <v>0</v>
      </c>
      <c r="AN41" s="133"/>
      <c r="AO41" s="133">
        <f t="shared" si="16"/>
        <v>0</v>
      </c>
      <c r="AP41" s="133"/>
      <c r="AQ41" s="133">
        <f t="shared" si="17"/>
        <v>0</v>
      </c>
      <c r="AR41" s="133"/>
      <c r="AS41" s="133">
        <f t="shared" si="18"/>
        <v>0</v>
      </c>
      <c r="AT41" s="133"/>
      <c r="AU41" s="133">
        <f t="shared" si="19"/>
        <v>0</v>
      </c>
      <c r="AV41" s="133"/>
      <c r="AW41" s="133">
        <f t="shared" si="20"/>
        <v>0</v>
      </c>
      <c r="AX41" s="136">
        <f t="shared" si="21"/>
        <v>3</v>
      </c>
      <c r="AY41" s="177">
        <f t="shared" si="22"/>
        <v>15</v>
      </c>
      <c r="AZ41" s="135">
        <f t="shared" si="23"/>
        <v>128</v>
      </c>
    </row>
    <row r="42" spans="1:52" s="105" customFormat="1" ht="13.5">
      <c r="A42" s="134">
        <v>38</v>
      </c>
      <c r="B42" s="170" t="s">
        <v>259</v>
      </c>
      <c r="C42" s="171">
        <v>20735</v>
      </c>
      <c r="D42" s="172" t="s">
        <v>40</v>
      </c>
      <c r="E42" s="173" t="s">
        <v>28</v>
      </c>
      <c r="F42" s="174" t="s">
        <v>40</v>
      </c>
      <c r="G42" s="134">
        <v>12</v>
      </c>
      <c r="H42" s="133">
        <f t="shared" si="0"/>
        <v>72</v>
      </c>
      <c r="I42" s="133"/>
      <c r="J42" s="133">
        <f t="shared" si="1"/>
        <v>0</v>
      </c>
      <c r="K42" s="133">
        <v>8</v>
      </c>
      <c r="L42" s="133">
        <f t="shared" si="2"/>
        <v>20</v>
      </c>
      <c r="M42" s="175"/>
      <c r="N42" s="133">
        <f t="shared" si="3"/>
        <v>0</v>
      </c>
      <c r="O42" s="175">
        <v>5</v>
      </c>
      <c r="P42" s="175">
        <f t="shared" si="4"/>
        <v>10</v>
      </c>
      <c r="Q42" s="175">
        <v>3</v>
      </c>
      <c r="R42" s="175">
        <f t="shared" si="5"/>
        <v>9</v>
      </c>
      <c r="S42" s="176">
        <f t="shared" si="6"/>
        <v>111</v>
      </c>
      <c r="T42" s="134"/>
      <c r="U42" s="133">
        <f t="shared" si="7"/>
        <v>0</v>
      </c>
      <c r="V42" s="133"/>
      <c r="W42" s="133">
        <f t="shared" si="8"/>
        <v>0</v>
      </c>
      <c r="X42" s="133"/>
      <c r="Y42" s="133">
        <f t="shared" si="9"/>
        <v>0</v>
      </c>
      <c r="Z42" s="133"/>
      <c r="AA42" s="133">
        <f t="shared" si="10"/>
        <v>0</v>
      </c>
      <c r="AB42" s="176">
        <f t="shared" si="11"/>
        <v>0</v>
      </c>
      <c r="AC42" s="134"/>
      <c r="AD42" s="133"/>
      <c r="AE42" s="176" t="s">
        <v>119</v>
      </c>
      <c r="AF42" s="134">
        <v>1</v>
      </c>
      <c r="AG42" s="133">
        <f t="shared" si="12"/>
        <v>12</v>
      </c>
      <c r="AH42" s="133"/>
      <c r="AI42" s="133">
        <f t="shared" si="13"/>
        <v>0</v>
      </c>
      <c r="AJ42" s="133">
        <v>1</v>
      </c>
      <c r="AK42" s="133">
        <f t="shared" si="14"/>
        <v>3</v>
      </c>
      <c r="AL42" s="133"/>
      <c r="AM42" s="133">
        <f t="shared" si="15"/>
        <v>0</v>
      </c>
      <c r="AN42" s="133"/>
      <c r="AO42" s="133">
        <f t="shared" si="16"/>
        <v>0</v>
      </c>
      <c r="AP42" s="133"/>
      <c r="AQ42" s="133">
        <f t="shared" si="17"/>
        <v>0</v>
      </c>
      <c r="AR42" s="133"/>
      <c r="AS42" s="133">
        <f t="shared" si="18"/>
        <v>0</v>
      </c>
      <c r="AT42" s="133"/>
      <c r="AU42" s="133">
        <f t="shared" si="19"/>
        <v>0</v>
      </c>
      <c r="AV42" s="133"/>
      <c r="AW42" s="133">
        <f t="shared" si="20"/>
        <v>0</v>
      </c>
      <c r="AX42" s="136">
        <f t="shared" si="21"/>
        <v>3</v>
      </c>
      <c r="AY42" s="177">
        <f t="shared" si="22"/>
        <v>15</v>
      </c>
      <c r="AZ42" s="135">
        <f t="shared" si="23"/>
        <v>126</v>
      </c>
    </row>
    <row r="43" spans="1:52" s="105" customFormat="1" ht="13.5">
      <c r="A43" s="134">
        <v>39</v>
      </c>
      <c r="B43" s="170" t="s">
        <v>258</v>
      </c>
      <c r="C43" s="171">
        <v>25804</v>
      </c>
      <c r="D43" s="172" t="s">
        <v>40</v>
      </c>
      <c r="E43" s="173" t="s">
        <v>28</v>
      </c>
      <c r="F43" s="174" t="s">
        <v>40</v>
      </c>
      <c r="G43" s="134">
        <v>10</v>
      </c>
      <c r="H43" s="133">
        <f t="shared" si="0"/>
        <v>60</v>
      </c>
      <c r="I43" s="133"/>
      <c r="J43" s="133">
        <f t="shared" si="1"/>
        <v>0</v>
      </c>
      <c r="K43" s="133">
        <v>10</v>
      </c>
      <c r="L43" s="133">
        <f t="shared" si="2"/>
        <v>24</v>
      </c>
      <c r="M43" s="175"/>
      <c r="N43" s="133">
        <f t="shared" si="3"/>
        <v>0</v>
      </c>
      <c r="O43" s="175">
        <v>5</v>
      </c>
      <c r="P43" s="175">
        <f t="shared" si="4"/>
        <v>10</v>
      </c>
      <c r="Q43" s="175">
        <v>3</v>
      </c>
      <c r="R43" s="175">
        <f t="shared" si="5"/>
        <v>9</v>
      </c>
      <c r="S43" s="176">
        <f t="shared" si="6"/>
        <v>103</v>
      </c>
      <c r="T43" s="134"/>
      <c r="U43" s="133">
        <f t="shared" si="7"/>
        <v>0</v>
      </c>
      <c r="V43" s="133"/>
      <c r="W43" s="133">
        <f t="shared" si="8"/>
        <v>0</v>
      </c>
      <c r="X43" s="133">
        <v>2</v>
      </c>
      <c r="Y43" s="133">
        <f t="shared" si="9"/>
        <v>6</v>
      </c>
      <c r="Z43" s="133"/>
      <c r="AA43" s="133">
        <f t="shared" si="10"/>
        <v>0</v>
      </c>
      <c r="AB43" s="176">
        <f t="shared" si="11"/>
        <v>6</v>
      </c>
      <c r="AC43" s="134"/>
      <c r="AD43" s="133"/>
      <c r="AE43" s="176"/>
      <c r="AF43" s="134">
        <v>1</v>
      </c>
      <c r="AG43" s="133">
        <f t="shared" si="12"/>
        <v>12</v>
      </c>
      <c r="AH43" s="133"/>
      <c r="AI43" s="133">
        <f t="shared" si="13"/>
        <v>0</v>
      </c>
      <c r="AJ43" s="133"/>
      <c r="AK43" s="133">
        <f t="shared" si="14"/>
        <v>0</v>
      </c>
      <c r="AL43" s="133"/>
      <c r="AM43" s="133">
        <f t="shared" si="15"/>
        <v>0</v>
      </c>
      <c r="AN43" s="133"/>
      <c r="AO43" s="133">
        <f t="shared" si="16"/>
        <v>0</v>
      </c>
      <c r="AP43" s="133"/>
      <c r="AQ43" s="133">
        <f t="shared" si="17"/>
        <v>0</v>
      </c>
      <c r="AR43" s="133"/>
      <c r="AS43" s="133">
        <f t="shared" si="18"/>
        <v>0</v>
      </c>
      <c r="AT43" s="133"/>
      <c r="AU43" s="133">
        <f t="shared" si="19"/>
        <v>0</v>
      </c>
      <c r="AV43" s="133"/>
      <c r="AW43" s="133">
        <f t="shared" si="20"/>
        <v>0</v>
      </c>
      <c r="AX43" s="136">
        <f t="shared" si="21"/>
        <v>0</v>
      </c>
      <c r="AY43" s="177">
        <f t="shared" si="22"/>
        <v>12</v>
      </c>
      <c r="AZ43" s="135">
        <f t="shared" si="23"/>
        <v>121</v>
      </c>
    </row>
    <row r="44" spans="1:52" s="105" customFormat="1" ht="13.5">
      <c r="A44" s="134">
        <v>40</v>
      </c>
      <c r="B44" s="170" t="s">
        <v>300</v>
      </c>
      <c r="C44" s="171">
        <v>23561</v>
      </c>
      <c r="D44" s="172" t="s">
        <v>40</v>
      </c>
      <c r="E44" s="173" t="s">
        <v>28</v>
      </c>
      <c r="F44" s="174" t="s">
        <v>40</v>
      </c>
      <c r="G44" s="134">
        <v>11</v>
      </c>
      <c r="H44" s="133">
        <f t="shared" si="0"/>
        <v>66</v>
      </c>
      <c r="I44" s="133"/>
      <c r="J44" s="133">
        <f t="shared" si="1"/>
        <v>0</v>
      </c>
      <c r="K44" s="133">
        <v>10</v>
      </c>
      <c r="L44" s="133">
        <f t="shared" si="2"/>
        <v>24</v>
      </c>
      <c r="M44" s="175"/>
      <c r="N44" s="133">
        <f t="shared" si="3"/>
        <v>0</v>
      </c>
      <c r="O44" s="175">
        <v>5</v>
      </c>
      <c r="P44" s="175">
        <f t="shared" si="4"/>
        <v>10</v>
      </c>
      <c r="Q44" s="175">
        <v>2</v>
      </c>
      <c r="R44" s="175">
        <f t="shared" si="5"/>
        <v>6</v>
      </c>
      <c r="S44" s="176">
        <f t="shared" si="6"/>
        <v>106</v>
      </c>
      <c r="T44" s="134"/>
      <c r="U44" s="133">
        <f t="shared" si="7"/>
        <v>0</v>
      </c>
      <c r="V44" s="133"/>
      <c r="W44" s="133">
        <f t="shared" si="8"/>
        <v>0</v>
      </c>
      <c r="X44" s="133"/>
      <c r="Y44" s="133">
        <f t="shared" si="9"/>
        <v>0</v>
      </c>
      <c r="Z44" s="133"/>
      <c r="AA44" s="133">
        <f t="shared" si="10"/>
        <v>0</v>
      </c>
      <c r="AB44" s="176">
        <f t="shared" si="11"/>
        <v>0</v>
      </c>
      <c r="AC44" s="134"/>
      <c r="AD44" s="133"/>
      <c r="AE44" s="176"/>
      <c r="AF44" s="134">
        <v>1</v>
      </c>
      <c r="AG44" s="133">
        <f t="shared" si="12"/>
        <v>12</v>
      </c>
      <c r="AH44" s="133"/>
      <c r="AI44" s="133">
        <f t="shared" si="13"/>
        <v>0</v>
      </c>
      <c r="AJ44" s="133"/>
      <c r="AK44" s="133">
        <f t="shared" si="14"/>
        <v>0</v>
      </c>
      <c r="AL44" s="133"/>
      <c r="AM44" s="133">
        <f t="shared" si="15"/>
        <v>0</v>
      </c>
      <c r="AN44" s="133"/>
      <c r="AO44" s="133">
        <f t="shared" si="16"/>
        <v>0</v>
      </c>
      <c r="AP44" s="133"/>
      <c r="AQ44" s="133">
        <f t="shared" si="17"/>
        <v>0</v>
      </c>
      <c r="AR44" s="133"/>
      <c r="AS44" s="133">
        <f t="shared" si="18"/>
        <v>0</v>
      </c>
      <c r="AT44" s="133"/>
      <c r="AU44" s="133">
        <f t="shared" si="19"/>
        <v>0</v>
      </c>
      <c r="AV44" s="133"/>
      <c r="AW44" s="133">
        <f t="shared" si="20"/>
        <v>0</v>
      </c>
      <c r="AX44" s="136">
        <f t="shared" si="21"/>
        <v>0</v>
      </c>
      <c r="AY44" s="177">
        <f t="shared" si="22"/>
        <v>12</v>
      </c>
      <c r="AZ44" s="135">
        <f t="shared" si="23"/>
        <v>118</v>
      </c>
    </row>
    <row r="45" spans="1:52" s="105" customFormat="1" ht="13.5">
      <c r="A45" s="134">
        <v>41</v>
      </c>
      <c r="B45" s="170" t="s">
        <v>249</v>
      </c>
      <c r="C45" s="171">
        <v>24652</v>
      </c>
      <c r="D45" s="172" t="s">
        <v>40</v>
      </c>
      <c r="E45" s="173" t="s">
        <v>28</v>
      </c>
      <c r="F45" s="174" t="s">
        <v>40</v>
      </c>
      <c r="G45" s="134">
        <v>10</v>
      </c>
      <c r="H45" s="133">
        <f t="shared" si="0"/>
        <v>60</v>
      </c>
      <c r="I45" s="133"/>
      <c r="J45" s="133">
        <f t="shared" si="1"/>
        <v>0</v>
      </c>
      <c r="K45" s="133">
        <v>8</v>
      </c>
      <c r="L45" s="133">
        <f t="shared" si="2"/>
        <v>20</v>
      </c>
      <c r="M45" s="175"/>
      <c r="N45" s="133">
        <f t="shared" si="3"/>
        <v>0</v>
      </c>
      <c r="O45" s="175">
        <v>5</v>
      </c>
      <c r="P45" s="175">
        <f t="shared" si="4"/>
        <v>10</v>
      </c>
      <c r="Q45" s="175">
        <v>3</v>
      </c>
      <c r="R45" s="175">
        <f t="shared" si="5"/>
        <v>9</v>
      </c>
      <c r="S45" s="176">
        <f t="shared" si="6"/>
        <v>99</v>
      </c>
      <c r="T45" s="134"/>
      <c r="U45" s="133">
        <f t="shared" si="7"/>
        <v>0</v>
      </c>
      <c r="V45" s="133"/>
      <c r="W45" s="133">
        <f t="shared" si="8"/>
        <v>0</v>
      </c>
      <c r="X45" s="133"/>
      <c r="Y45" s="133">
        <f t="shared" si="9"/>
        <v>0</v>
      </c>
      <c r="Z45" s="133"/>
      <c r="AA45" s="133">
        <f t="shared" si="10"/>
        <v>0</v>
      </c>
      <c r="AB45" s="176">
        <f t="shared" si="11"/>
        <v>0</v>
      </c>
      <c r="AC45" s="134" t="s">
        <v>119</v>
      </c>
      <c r="AD45" s="133"/>
      <c r="AE45" s="176"/>
      <c r="AF45" s="134">
        <v>1</v>
      </c>
      <c r="AG45" s="133">
        <f t="shared" si="12"/>
        <v>12</v>
      </c>
      <c r="AH45" s="133"/>
      <c r="AI45" s="133">
        <f t="shared" si="13"/>
        <v>0</v>
      </c>
      <c r="AJ45" s="133">
        <v>1</v>
      </c>
      <c r="AK45" s="133">
        <f t="shared" si="14"/>
        <v>3</v>
      </c>
      <c r="AL45" s="133"/>
      <c r="AM45" s="133">
        <f t="shared" si="15"/>
        <v>0</v>
      </c>
      <c r="AN45" s="133"/>
      <c r="AO45" s="133">
        <f t="shared" si="16"/>
        <v>0</v>
      </c>
      <c r="AP45" s="133"/>
      <c r="AQ45" s="133">
        <f t="shared" si="17"/>
        <v>0</v>
      </c>
      <c r="AR45" s="133">
        <v>1</v>
      </c>
      <c r="AS45" s="133">
        <f t="shared" si="18"/>
        <v>1</v>
      </c>
      <c r="AT45" s="133"/>
      <c r="AU45" s="133">
        <f t="shared" si="19"/>
        <v>0</v>
      </c>
      <c r="AV45" s="133"/>
      <c r="AW45" s="133">
        <f t="shared" si="20"/>
        <v>0</v>
      </c>
      <c r="AX45" s="136">
        <f t="shared" si="21"/>
        <v>4</v>
      </c>
      <c r="AY45" s="177">
        <f t="shared" si="22"/>
        <v>16</v>
      </c>
      <c r="AZ45" s="135">
        <f t="shared" si="23"/>
        <v>115</v>
      </c>
    </row>
    <row r="46" spans="1:52" s="105" customFormat="1" ht="13.5">
      <c r="A46" s="134">
        <v>42</v>
      </c>
      <c r="B46" s="170" t="s">
        <v>309</v>
      </c>
      <c r="C46" s="171">
        <v>24130</v>
      </c>
      <c r="D46" s="172" t="s">
        <v>40</v>
      </c>
      <c r="E46" s="173" t="s">
        <v>28</v>
      </c>
      <c r="F46" s="174" t="s">
        <v>40</v>
      </c>
      <c r="G46" s="134">
        <v>9</v>
      </c>
      <c r="H46" s="133">
        <f t="shared" si="0"/>
        <v>54</v>
      </c>
      <c r="I46" s="133"/>
      <c r="J46" s="133">
        <f t="shared" si="1"/>
        <v>0</v>
      </c>
      <c r="K46" s="133">
        <v>14</v>
      </c>
      <c r="L46" s="133">
        <f t="shared" si="2"/>
        <v>32</v>
      </c>
      <c r="M46" s="175"/>
      <c r="N46" s="133">
        <f t="shared" si="3"/>
        <v>0</v>
      </c>
      <c r="O46" s="175">
        <v>3</v>
      </c>
      <c r="P46" s="175">
        <f t="shared" si="4"/>
        <v>6</v>
      </c>
      <c r="Q46" s="175">
        <v>2</v>
      </c>
      <c r="R46" s="175">
        <f t="shared" si="5"/>
        <v>6</v>
      </c>
      <c r="S46" s="176">
        <f t="shared" si="6"/>
        <v>98</v>
      </c>
      <c r="T46" s="134"/>
      <c r="U46" s="133">
        <f t="shared" si="7"/>
        <v>0</v>
      </c>
      <c r="V46" s="133"/>
      <c r="W46" s="133">
        <f t="shared" si="8"/>
        <v>0</v>
      </c>
      <c r="X46" s="133"/>
      <c r="Y46" s="133">
        <f t="shared" si="9"/>
        <v>0</v>
      </c>
      <c r="Z46" s="133"/>
      <c r="AA46" s="133">
        <f t="shared" si="10"/>
        <v>0</v>
      </c>
      <c r="AB46" s="176">
        <f t="shared" si="11"/>
        <v>0</v>
      </c>
      <c r="AC46" s="134"/>
      <c r="AD46" s="133"/>
      <c r="AE46" s="176"/>
      <c r="AF46" s="134">
        <v>1</v>
      </c>
      <c r="AG46" s="133">
        <f t="shared" si="12"/>
        <v>12</v>
      </c>
      <c r="AH46" s="133"/>
      <c r="AI46" s="133">
        <f t="shared" si="13"/>
        <v>0</v>
      </c>
      <c r="AJ46" s="133">
        <v>1</v>
      </c>
      <c r="AK46" s="133">
        <f t="shared" si="14"/>
        <v>3</v>
      </c>
      <c r="AL46" s="133"/>
      <c r="AM46" s="133">
        <f t="shared" si="15"/>
        <v>0</v>
      </c>
      <c r="AN46" s="133"/>
      <c r="AO46" s="133">
        <f t="shared" si="16"/>
        <v>0</v>
      </c>
      <c r="AP46" s="133"/>
      <c r="AQ46" s="133">
        <f t="shared" si="17"/>
        <v>0</v>
      </c>
      <c r="AR46" s="133"/>
      <c r="AS46" s="133">
        <f t="shared" si="18"/>
        <v>0</v>
      </c>
      <c r="AT46" s="133"/>
      <c r="AU46" s="133">
        <f t="shared" si="19"/>
        <v>0</v>
      </c>
      <c r="AV46" s="133"/>
      <c r="AW46" s="133">
        <f t="shared" si="20"/>
        <v>0</v>
      </c>
      <c r="AX46" s="136">
        <f t="shared" si="21"/>
        <v>3</v>
      </c>
      <c r="AY46" s="177">
        <f t="shared" si="22"/>
        <v>15</v>
      </c>
      <c r="AZ46" s="135">
        <f t="shared" si="23"/>
        <v>113</v>
      </c>
    </row>
    <row r="47" spans="5:6" s="57" customFormat="1" ht="13.5">
      <c r="E47" s="58"/>
      <c r="F47" s="58"/>
    </row>
    <row r="50" ht="13.5">
      <c r="B50" s="57"/>
    </row>
  </sheetData>
  <sheetProtection/>
  <mergeCells count="9">
    <mergeCell ref="A1:AZ1"/>
    <mergeCell ref="A2:AZ2"/>
    <mergeCell ref="AZ3:AZ4"/>
    <mergeCell ref="C4:D4"/>
    <mergeCell ref="G3:S3"/>
    <mergeCell ref="AF3:AY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5"/>
  <sheetViews>
    <sheetView tabSelected="1" zoomScale="85" zoomScaleNormal="85" zoomScalePageLayoutView="0" workbookViewId="0" topLeftCell="C4">
      <selection activeCell="B35" sqref="B35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6.7109375" style="6" customWidth="1"/>
    <col min="53" max="16384" width="9.140625" style="1" customWidth="1"/>
  </cols>
  <sheetData>
    <row r="1" spans="1:52" ht="21.75">
      <c r="A1" s="266" t="s">
        <v>356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18.7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93"/>
      <c r="F3" s="101"/>
      <c r="G3" s="333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286" t="s">
        <v>24</v>
      </c>
    </row>
    <row r="4" spans="1:52" ht="117" customHeight="1">
      <c r="A4" s="95" t="s">
        <v>372</v>
      </c>
      <c r="B4" s="8" t="s">
        <v>0</v>
      </c>
      <c r="C4" s="331" t="s">
        <v>1</v>
      </c>
      <c r="D4" s="332"/>
      <c r="E4" s="96"/>
      <c r="F4" s="2"/>
      <c r="G4" s="34" t="s">
        <v>2</v>
      </c>
      <c r="H4" s="34" t="s">
        <v>3</v>
      </c>
      <c r="I4" s="34" t="s">
        <v>367</v>
      </c>
      <c r="J4" s="34" t="s">
        <v>3</v>
      </c>
      <c r="K4" s="34" t="s">
        <v>4</v>
      </c>
      <c r="L4" s="34" t="s">
        <v>3</v>
      </c>
      <c r="M4" s="34" t="s">
        <v>368</v>
      </c>
      <c r="N4" s="34" t="s">
        <v>3</v>
      </c>
      <c r="O4" s="35" t="s">
        <v>379</v>
      </c>
      <c r="P4" s="34" t="s">
        <v>3</v>
      </c>
      <c r="Q4" s="34" t="s">
        <v>380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287"/>
    </row>
    <row r="5" spans="1:52" s="105" customFormat="1" ht="13.5">
      <c r="A5" s="134">
        <v>1</v>
      </c>
      <c r="B5" s="170" t="s">
        <v>190</v>
      </c>
      <c r="C5" s="171">
        <v>22826</v>
      </c>
      <c r="D5" s="172" t="s">
        <v>85</v>
      </c>
      <c r="E5" s="173" t="s">
        <v>28</v>
      </c>
      <c r="F5" s="170" t="s">
        <v>183</v>
      </c>
      <c r="G5" s="247">
        <v>12</v>
      </c>
      <c r="H5" s="133">
        <f aca="true" t="shared" si="0" ref="H5:H31">G5*6</f>
        <v>72</v>
      </c>
      <c r="I5" s="133">
        <v>4</v>
      </c>
      <c r="J5" s="133">
        <f aca="true" t="shared" si="1" ref="J5:J31">I5*6</f>
        <v>24</v>
      </c>
      <c r="K5" s="133">
        <v>18</v>
      </c>
      <c r="L5" s="133">
        <f aca="true" t="shared" si="2" ref="L5:L31">IF(K5&gt;4,K5*2+4,K5*3)</f>
        <v>40</v>
      </c>
      <c r="M5" s="175">
        <v>12</v>
      </c>
      <c r="N5" s="133">
        <f aca="true" t="shared" si="3" ref="N5:N31">IF(M5&gt;4,M5*2+4,M5*3)</f>
        <v>28</v>
      </c>
      <c r="O5" s="175">
        <v>5</v>
      </c>
      <c r="P5" s="175">
        <f aca="true" t="shared" si="4" ref="P5:P31">O5*2</f>
        <v>10</v>
      </c>
      <c r="Q5" s="175">
        <v>3</v>
      </c>
      <c r="R5" s="175">
        <f aca="true" t="shared" si="5" ref="R5:R31">Q5*3</f>
        <v>9</v>
      </c>
      <c r="S5" s="176">
        <f aca="true" t="shared" si="6" ref="S5:S31">H5+J5+L5+N5+P5+R5</f>
        <v>183</v>
      </c>
      <c r="T5" s="134"/>
      <c r="U5" s="133">
        <f aca="true" t="shared" si="7" ref="U5:U31">IF(T5=0,0,6)</f>
        <v>0</v>
      </c>
      <c r="V5" s="133"/>
      <c r="W5" s="133">
        <f aca="true" t="shared" si="8" ref="W5:W31">V5*4</f>
        <v>0</v>
      </c>
      <c r="X5" s="133">
        <v>1</v>
      </c>
      <c r="Y5" s="133">
        <f aca="true" t="shared" si="9" ref="Y5:Y31">X5*3</f>
        <v>3</v>
      </c>
      <c r="Z5" s="133"/>
      <c r="AA5" s="133">
        <f aca="true" t="shared" si="10" ref="AA5:AA31">IF(Z5=0,0,6)</f>
        <v>0</v>
      </c>
      <c r="AB5" s="176">
        <f aca="true" t="shared" si="11" ref="AB5:AB31">U5+W5+Y5+AA5</f>
        <v>3</v>
      </c>
      <c r="AC5" s="134"/>
      <c r="AD5" s="133"/>
      <c r="AE5" s="176"/>
      <c r="AF5" s="134">
        <v>1</v>
      </c>
      <c r="AG5" s="133">
        <f aca="true" t="shared" si="12" ref="AG5:AG31">AF5*12</f>
        <v>12</v>
      </c>
      <c r="AH5" s="133"/>
      <c r="AI5" s="133">
        <f aca="true" t="shared" si="13" ref="AI5:AI31">AH5*5</f>
        <v>0</v>
      </c>
      <c r="AJ5" s="133">
        <v>1</v>
      </c>
      <c r="AK5" s="133">
        <f aca="true" t="shared" si="14" ref="AK5:AK31">AJ5*3</f>
        <v>3</v>
      </c>
      <c r="AL5" s="133"/>
      <c r="AM5" s="133">
        <f aca="true" t="shared" si="15" ref="AM5:AM31">AL5*1</f>
        <v>0</v>
      </c>
      <c r="AN5" s="133"/>
      <c r="AO5" s="133">
        <f aca="true" t="shared" si="16" ref="AO5:AO31">AN5*5</f>
        <v>0</v>
      </c>
      <c r="AP5" s="133"/>
      <c r="AQ5" s="133">
        <f aca="true" t="shared" si="17" ref="AQ5:AQ31">AP5*5</f>
        <v>0</v>
      </c>
      <c r="AR5" s="133"/>
      <c r="AS5" s="133">
        <f aca="true" t="shared" si="18" ref="AS5:AS31">AR5*1</f>
        <v>0</v>
      </c>
      <c r="AT5" s="133"/>
      <c r="AU5" s="133">
        <f aca="true" t="shared" si="19" ref="AU5:AU31">AT5*0.5</f>
        <v>0</v>
      </c>
      <c r="AV5" s="133"/>
      <c r="AW5" s="133">
        <f aca="true" t="shared" si="20" ref="AW5:AW31">AV5*1</f>
        <v>0</v>
      </c>
      <c r="AX5" s="136">
        <f aca="true" t="shared" si="21" ref="AX5:AX31">IF(AI5+AK5+AM5+AO5+AQ5+AS5+AU5+AW5&gt;10,10,AI5+AK5+AM5+AO5+AQ5+AS5+AU5+AW5)</f>
        <v>3</v>
      </c>
      <c r="AY5" s="177">
        <f aca="true" t="shared" si="22" ref="AY5:AY31">AG5+AX5</f>
        <v>15</v>
      </c>
      <c r="AZ5" s="135">
        <f aca="true" t="shared" si="23" ref="AZ5:AZ31">S5+AB5+AY5</f>
        <v>201</v>
      </c>
    </row>
    <row r="6" spans="1:52" s="105" customFormat="1" ht="13.5">
      <c r="A6" s="134">
        <v>2</v>
      </c>
      <c r="B6" s="170" t="s">
        <v>226</v>
      </c>
      <c r="C6" s="171">
        <v>22472</v>
      </c>
      <c r="D6" s="172" t="s">
        <v>85</v>
      </c>
      <c r="E6" s="173" t="s">
        <v>28</v>
      </c>
      <c r="F6" s="170" t="s">
        <v>183</v>
      </c>
      <c r="G6" s="247">
        <v>12</v>
      </c>
      <c r="H6" s="133">
        <f t="shared" si="0"/>
        <v>72</v>
      </c>
      <c r="I6" s="133"/>
      <c r="J6" s="133">
        <f t="shared" si="1"/>
        <v>0</v>
      </c>
      <c r="K6" s="133">
        <v>22</v>
      </c>
      <c r="L6" s="133">
        <f t="shared" si="2"/>
        <v>48</v>
      </c>
      <c r="M6" s="175"/>
      <c r="N6" s="133">
        <f t="shared" si="3"/>
        <v>0</v>
      </c>
      <c r="O6" s="175">
        <v>5</v>
      </c>
      <c r="P6" s="175">
        <f t="shared" si="4"/>
        <v>10</v>
      </c>
      <c r="Q6" s="175">
        <v>3</v>
      </c>
      <c r="R6" s="175">
        <f t="shared" si="5"/>
        <v>9</v>
      </c>
      <c r="S6" s="176">
        <f t="shared" si="6"/>
        <v>139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6">
        <f t="shared" si="11"/>
        <v>3</v>
      </c>
      <c r="AC6" s="134"/>
      <c r="AD6" s="133"/>
      <c r="AE6" s="176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/>
      <c r="AK6" s="133">
        <f t="shared" si="14"/>
        <v>0</v>
      </c>
      <c r="AL6" s="133"/>
      <c r="AM6" s="133">
        <f t="shared" si="15"/>
        <v>0</v>
      </c>
      <c r="AN6" s="133"/>
      <c r="AO6" s="133">
        <f t="shared" si="16"/>
        <v>0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0</v>
      </c>
      <c r="AY6" s="177">
        <f t="shared" si="22"/>
        <v>12</v>
      </c>
      <c r="AZ6" s="135">
        <f t="shared" si="23"/>
        <v>154</v>
      </c>
    </row>
    <row r="7" spans="1:52" s="105" customFormat="1" ht="13.5">
      <c r="A7" s="134">
        <v>3</v>
      </c>
      <c r="B7" s="170" t="s">
        <v>199</v>
      </c>
      <c r="C7" s="171">
        <v>22966</v>
      </c>
      <c r="D7" s="172" t="s">
        <v>85</v>
      </c>
      <c r="E7" s="173" t="s">
        <v>28</v>
      </c>
      <c r="F7" s="170" t="s">
        <v>183</v>
      </c>
      <c r="G7" s="247">
        <v>12</v>
      </c>
      <c r="H7" s="133">
        <f t="shared" si="0"/>
        <v>72</v>
      </c>
      <c r="I7" s="133"/>
      <c r="J7" s="133">
        <f t="shared" si="1"/>
        <v>0</v>
      </c>
      <c r="K7" s="133">
        <v>19</v>
      </c>
      <c r="L7" s="133">
        <f t="shared" si="2"/>
        <v>42</v>
      </c>
      <c r="M7" s="175"/>
      <c r="N7" s="133">
        <f t="shared" si="3"/>
        <v>0</v>
      </c>
      <c r="O7" s="175">
        <v>5</v>
      </c>
      <c r="P7" s="175">
        <f t="shared" si="4"/>
        <v>10</v>
      </c>
      <c r="Q7" s="175">
        <v>3</v>
      </c>
      <c r="R7" s="175">
        <f t="shared" si="5"/>
        <v>9</v>
      </c>
      <c r="S7" s="176">
        <f t="shared" si="6"/>
        <v>133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6">
        <f t="shared" si="11"/>
        <v>0</v>
      </c>
      <c r="AC7" s="134"/>
      <c r="AD7" s="133"/>
      <c r="AE7" s="176"/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2</v>
      </c>
      <c r="AK7" s="133">
        <f t="shared" si="14"/>
        <v>6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7</v>
      </c>
      <c r="AY7" s="177">
        <f t="shared" si="22"/>
        <v>19</v>
      </c>
      <c r="AZ7" s="135">
        <f t="shared" si="23"/>
        <v>152</v>
      </c>
    </row>
    <row r="8" spans="1:52" s="105" customFormat="1" ht="13.5">
      <c r="A8" s="134">
        <v>4</v>
      </c>
      <c r="B8" s="170" t="s">
        <v>342</v>
      </c>
      <c r="C8" s="171">
        <v>22571</v>
      </c>
      <c r="D8" s="172" t="s">
        <v>85</v>
      </c>
      <c r="E8" s="173" t="s">
        <v>28</v>
      </c>
      <c r="F8" s="170" t="s">
        <v>183</v>
      </c>
      <c r="G8" s="247">
        <v>12</v>
      </c>
      <c r="H8" s="133">
        <f t="shared" si="0"/>
        <v>72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5"/>
      <c r="N8" s="133">
        <f t="shared" si="3"/>
        <v>0</v>
      </c>
      <c r="O8" s="175">
        <v>5</v>
      </c>
      <c r="P8" s="175">
        <f t="shared" si="4"/>
        <v>10</v>
      </c>
      <c r="Q8" s="175">
        <v>3</v>
      </c>
      <c r="R8" s="175">
        <f t="shared" si="5"/>
        <v>9</v>
      </c>
      <c r="S8" s="176">
        <f t="shared" si="6"/>
        <v>131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6">
        <f t="shared" si="11"/>
        <v>0</v>
      </c>
      <c r="AC8" s="134"/>
      <c r="AD8" s="133"/>
      <c r="AE8" s="176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2</v>
      </c>
      <c r="AK8" s="133">
        <f t="shared" si="14"/>
        <v>6</v>
      </c>
      <c r="AL8" s="133">
        <v>1</v>
      </c>
      <c r="AM8" s="133">
        <f t="shared" si="15"/>
        <v>1</v>
      </c>
      <c r="AN8" s="133"/>
      <c r="AO8" s="133">
        <f t="shared" si="16"/>
        <v>0</v>
      </c>
      <c r="AP8" s="133"/>
      <c r="AQ8" s="133">
        <f t="shared" si="17"/>
        <v>0</v>
      </c>
      <c r="AR8" s="133">
        <v>1</v>
      </c>
      <c r="AS8" s="133">
        <f t="shared" si="18"/>
        <v>1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8</v>
      </c>
      <c r="AY8" s="177">
        <f t="shared" si="22"/>
        <v>20</v>
      </c>
      <c r="AZ8" s="135">
        <f t="shared" si="23"/>
        <v>151</v>
      </c>
    </row>
    <row r="9" spans="1:52" s="105" customFormat="1" ht="13.5">
      <c r="A9" s="134">
        <v>5</v>
      </c>
      <c r="B9" s="170" t="s">
        <v>185</v>
      </c>
      <c r="C9" s="171">
        <v>22684</v>
      </c>
      <c r="D9" s="172" t="s">
        <v>85</v>
      </c>
      <c r="E9" s="173" t="s">
        <v>28</v>
      </c>
      <c r="F9" s="170" t="s">
        <v>183</v>
      </c>
      <c r="G9" s="247">
        <v>12</v>
      </c>
      <c r="H9" s="133">
        <f t="shared" si="0"/>
        <v>72</v>
      </c>
      <c r="I9" s="133"/>
      <c r="J9" s="133">
        <f t="shared" si="1"/>
        <v>0</v>
      </c>
      <c r="K9" s="133">
        <v>19</v>
      </c>
      <c r="L9" s="133">
        <f t="shared" si="2"/>
        <v>42</v>
      </c>
      <c r="M9" s="175"/>
      <c r="N9" s="133">
        <f t="shared" si="3"/>
        <v>0</v>
      </c>
      <c r="O9" s="175">
        <v>5</v>
      </c>
      <c r="P9" s="175">
        <f t="shared" si="4"/>
        <v>10</v>
      </c>
      <c r="Q9" s="175">
        <v>3</v>
      </c>
      <c r="R9" s="175">
        <f t="shared" si="5"/>
        <v>9</v>
      </c>
      <c r="S9" s="176">
        <f t="shared" si="6"/>
        <v>133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6">
        <f t="shared" si="11"/>
        <v>0</v>
      </c>
      <c r="AC9" s="134"/>
      <c r="AD9" s="133"/>
      <c r="AE9" s="176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7">
        <f t="shared" si="22"/>
        <v>18</v>
      </c>
      <c r="AZ9" s="135">
        <f t="shared" si="23"/>
        <v>151</v>
      </c>
    </row>
    <row r="10" spans="1:52" s="105" customFormat="1" ht="13.5">
      <c r="A10" s="134">
        <v>6</v>
      </c>
      <c r="B10" s="170" t="s">
        <v>192</v>
      </c>
      <c r="C10" s="171">
        <v>25150</v>
      </c>
      <c r="D10" s="172" t="s">
        <v>85</v>
      </c>
      <c r="E10" s="173" t="s">
        <v>28</v>
      </c>
      <c r="F10" s="170" t="s">
        <v>183</v>
      </c>
      <c r="G10" s="247">
        <v>12</v>
      </c>
      <c r="H10" s="133">
        <f t="shared" si="0"/>
        <v>72</v>
      </c>
      <c r="I10" s="133"/>
      <c r="J10" s="133">
        <f t="shared" si="1"/>
        <v>0</v>
      </c>
      <c r="K10" s="133">
        <v>15</v>
      </c>
      <c r="L10" s="133">
        <f t="shared" si="2"/>
        <v>34</v>
      </c>
      <c r="M10" s="175"/>
      <c r="N10" s="133">
        <f t="shared" si="3"/>
        <v>0</v>
      </c>
      <c r="O10" s="175">
        <v>5</v>
      </c>
      <c r="P10" s="175">
        <f t="shared" si="4"/>
        <v>10</v>
      </c>
      <c r="Q10" s="175">
        <v>3</v>
      </c>
      <c r="R10" s="175">
        <f t="shared" si="5"/>
        <v>9</v>
      </c>
      <c r="S10" s="176">
        <f t="shared" si="6"/>
        <v>125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6">
        <f t="shared" si="11"/>
        <v>3</v>
      </c>
      <c r="AC10" s="134"/>
      <c r="AD10" s="133"/>
      <c r="AE10" s="176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/>
      <c r="AK10" s="133">
        <f t="shared" si="14"/>
        <v>0</v>
      </c>
      <c r="AL10" s="133"/>
      <c r="AM10" s="133">
        <f t="shared" si="15"/>
        <v>0</v>
      </c>
      <c r="AN10" s="133">
        <v>2</v>
      </c>
      <c r="AO10" s="133">
        <f t="shared" si="16"/>
        <v>10</v>
      </c>
      <c r="AP10" s="133"/>
      <c r="AQ10" s="133">
        <f t="shared" si="17"/>
        <v>0</v>
      </c>
      <c r="AR10" s="133"/>
      <c r="AS10" s="133">
        <f t="shared" si="18"/>
        <v>0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10</v>
      </c>
      <c r="AY10" s="177">
        <f t="shared" si="22"/>
        <v>22</v>
      </c>
      <c r="AZ10" s="135">
        <f t="shared" si="23"/>
        <v>150</v>
      </c>
    </row>
    <row r="11" spans="1:52" s="105" customFormat="1" ht="13.5">
      <c r="A11" s="134">
        <v>7</v>
      </c>
      <c r="B11" s="170" t="s">
        <v>200</v>
      </c>
      <c r="C11" s="171">
        <v>22572</v>
      </c>
      <c r="D11" s="172" t="s">
        <v>85</v>
      </c>
      <c r="E11" s="173" t="s">
        <v>28</v>
      </c>
      <c r="F11" s="170" t="s">
        <v>183</v>
      </c>
      <c r="G11" s="247">
        <v>12</v>
      </c>
      <c r="H11" s="133">
        <f t="shared" si="0"/>
        <v>72</v>
      </c>
      <c r="I11" s="133"/>
      <c r="J11" s="133">
        <f t="shared" si="1"/>
        <v>0</v>
      </c>
      <c r="K11" s="133">
        <v>18</v>
      </c>
      <c r="L11" s="133">
        <f t="shared" si="2"/>
        <v>40</v>
      </c>
      <c r="M11" s="175">
        <v>1</v>
      </c>
      <c r="N11" s="133">
        <f t="shared" si="3"/>
        <v>3</v>
      </c>
      <c r="O11" s="175">
        <v>5</v>
      </c>
      <c r="P11" s="175">
        <f t="shared" si="4"/>
        <v>10</v>
      </c>
      <c r="Q11" s="175">
        <v>3</v>
      </c>
      <c r="R11" s="175">
        <f t="shared" si="5"/>
        <v>9</v>
      </c>
      <c r="S11" s="176">
        <f t="shared" si="6"/>
        <v>134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6">
        <f t="shared" si="11"/>
        <v>0</v>
      </c>
      <c r="AC11" s="134"/>
      <c r="AD11" s="133"/>
      <c r="AE11" s="176" t="s">
        <v>119</v>
      </c>
      <c r="AF11" s="134">
        <v>1</v>
      </c>
      <c r="AG11" s="133">
        <f t="shared" si="12"/>
        <v>12</v>
      </c>
      <c r="AH11" s="133"/>
      <c r="AI11" s="133">
        <f t="shared" si="13"/>
        <v>0</v>
      </c>
      <c r="AJ11" s="133">
        <v>1</v>
      </c>
      <c r="AK11" s="133">
        <f t="shared" si="14"/>
        <v>3</v>
      </c>
      <c r="AL11" s="133"/>
      <c r="AM11" s="133">
        <f t="shared" si="15"/>
        <v>0</v>
      </c>
      <c r="AN11" s="133"/>
      <c r="AO11" s="133">
        <f t="shared" si="16"/>
        <v>0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3</v>
      </c>
      <c r="AY11" s="177">
        <f t="shared" si="22"/>
        <v>15</v>
      </c>
      <c r="AZ11" s="135">
        <f t="shared" si="23"/>
        <v>149</v>
      </c>
    </row>
    <row r="12" spans="1:52" s="105" customFormat="1" ht="13.5">
      <c r="A12" s="134">
        <v>8</v>
      </c>
      <c r="B12" s="170" t="s">
        <v>184</v>
      </c>
      <c r="C12" s="171">
        <v>22585</v>
      </c>
      <c r="D12" s="172" t="s">
        <v>85</v>
      </c>
      <c r="E12" s="173" t="s">
        <v>28</v>
      </c>
      <c r="F12" s="170" t="s">
        <v>183</v>
      </c>
      <c r="G12" s="247">
        <v>12</v>
      </c>
      <c r="H12" s="133">
        <f t="shared" si="0"/>
        <v>72</v>
      </c>
      <c r="I12" s="133"/>
      <c r="J12" s="133">
        <f t="shared" si="1"/>
        <v>0</v>
      </c>
      <c r="K12" s="133">
        <v>17</v>
      </c>
      <c r="L12" s="133">
        <f t="shared" si="2"/>
        <v>38</v>
      </c>
      <c r="M12" s="175"/>
      <c r="N12" s="133">
        <f t="shared" si="3"/>
        <v>0</v>
      </c>
      <c r="O12" s="175">
        <v>5</v>
      </c>
      <c r="P12" s="175">
        <f t="shared" si="4"/>
        <v>10</v>
      </c>
      <c r="Q12" s="175">
        <v>3</v>
      </c>
      <c r="R12" s="175">
        <f t="shared" si="5"/>
        <v>9</v>
      </c>
      <c r="S12" s="176">
        <f t="shared" si="6"/>
        <v>129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6">
        <f t="shared" si="11"/>
        <v>0</v>
      </c>
      <c r="AC12" s="134" t="s">
        <v>119</v>
      </c>
      <c r="AD12" s="133"/>
      <c r="AE12" s="176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2</v>
      </c>
      <c r="AK12" s="133">
        <f t="shared" si="14"/>
        <v>6</v>
      </c>
      <c r="AL12" s="133">
        <v>2</v>
      </c>
      <c r="AM12" s="133">
        <f t="shared" si="15"/>
        <v>2</v>
      </c>
      <c r="AN12" s="133"/>
      <c r="AO12" s="133">
        <f t="shared" si="16"/>
        <v>0</v>
      </c>
      <c r="AP12" s="133"/>
      <c r="AQ12" s="133">
        <f t="shared" si="17"/>
        <v>0</v>
      </c>
      <c r="AR12" s="133"/>
      <c r="AS12" s="133">
        <f t="shared" si="18"/>
        <v>0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8</v>
      </c>
      <c r="AY12" s="177">
        <f t="shared" si="22"/>
        <v>20</v>
      </c>
      <c r="AZ12" s="135">
        <f t="shared" si="23"/>
        <v>149</v>
      </c>
    </row>
    <row r="13" spans="1:52" s="105" customFormat="1" ht="13.5">
      <c r="A13" s="134">
        <v>9</v>
      </c>
      <c r="B13" s="170" t="s">
        <v>189</v>
      </c>
      <c r="C13" s="171">
        <v>22532</v>
      </c>
      <c r="D13" s="172" t="s">
        <v>85</v>
      </c>
      <c r="E13" s="173" t="s">
        <v>28</v>
      </c>
      <c r="F13" s="170" t="s">
        <v>183</v>
      </c>
      <c r="G13" s="247">
        <v>12</v>
      </c>
      <c r="H13" s="133">
        <f t="shared" si="0"/>
        <v>72</v>
      </c>
      <c r="I13" s="133"/>
      <c r="J13" s="133">
        <f t="shared" si="1"/>
        <v>0</v>
      </c>
      <c r="K13" s="133">
        <v>19</v>
      </c>
      <c r="L13" s="133">
        <f t="shared" si="2"/>
        <v>42</v>
      </c>
      <c r="M13" s="175"/>
      <c r="N13" s="133">
        <f t="shared" si="3"/>
        <v>0</v>
      </c>
      <c r="O13" s="175">
        <v>5</v>
      </c>
      <c r="P13" s="175">
        <f t="shared" si="4"/>
        <v>10</v>
      </c>
      <c r="Q13" s="175">
        <v>3</v>
      </c>
      <c r="R13" s="175">
        <f t="shared" si="5"/>
        <v>9</v>
      </c>
      <c r="S13" s="176">
        <f t="shared" si="6"/>
        <v>133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6">
        <f t="shared" si="11"/>
        <v>0</v>
      </c>
      <c r="AC13" s="134"/>
      <c r="AD13" s="133"/>
      <c r="AE13" s="176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/>
      <c r="AS13" s="133">
        <f t="shared" si="18"/>
        <v>0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3</v>
      </c>
      <c r="AY13" s="177">
        <f t="shared" si="22"/>
        <v>15</v>
      </c>
      <c r="AZ13" s="135">
        <f t="shared" si="23"/>
        <v>148</v>
      </c>
    </row>
    <row r="14" spans="1:52" s="105" customFormat="1" ht="13.5">
      <c r="A14" s="134">
        <v>10</v>
      </c>
      <c r="B14" s="170" t="s">
        <v>204</v>
      </c>
      <c r="C14" s="171">
        <v>22474</v>
      </c>
      <c r="D14" s="172" t="s">
        <v>85</v>
      </c>
      <c r="E14" s="173" t="s">
        <v>28</v>
      </c>
      <c r="F14" s="170" t="s">
        <v>183</v>
      </c>
      <c r="G14" s="247">
        <v>12</v>
      </c>
      <c r="H14" s="133">
        <f t="shared" si="0"/>
        <v>72</v>
      </c>
      <c r="I14" s="133"/>
      <c r="J14" s="133">
        <f t="shared" si="1"/>
        <v>0</v>
      </c>
      <c r="K14" s="133">
        <v>17</v>
      </c>
      <c r="L14" s="133">
        <f t="shared" si="2"/>
        <v>38</v>
      </c>
      <c r="M14" s="175"/>
      <c r="N14" s="133">
        <f t="shared" si="3"/>
        <v>0</v>
      </c>
      <c r="O14" s="175">
        <v>5</v>
      </c>
      <c r="P14" s="175">
        <f t="shared" si="4"/>
        <v>10</v>
      </c>
      <c r="Q14" s="175">
        <v>3</v>
      </c>
      <c r="R14" s="175">
        <f t="shared" si="5"/>
        <v>9</v>
      </c>
      <c r="S14" s="176">
        <f t="shared" si="6"/>
        <v>129</v>
      </c>
      <c r="T14" s="134"/>
      <c r="U14" s="133">
        <f t="shared" si="7"/>
        <v>0</v>
      </c>
      <c r="V14" s="133"/>
      <c r="W14" s="133">
        <f t="shared" si="8"/>
        <v>0</v>
      </c>
      <c r="X14" s="133">
        <v>1</v>
      </c>
      <c r="Y14" s="133">
        <f t="shared" si="9"/>
        <v>3</v>
      </c>
      <c r="Z14" s="133"/>
      <c r="AA14" s="133">
        <f t="shared" si="10"/>
        <v>0</v>
      </c>
      <c r="AB14" s="176">
        <f t="shared" si="11"/>
        <v>3</v>
      </c>
      <c r="AC14" s="134"/>
      <c r="AD14" s="133"/>
      <c r="AE14" s="176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/>
      <c r="AS14" s="133">
        <f t="shared" si="18"/>
        <v>0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3</v>
      </c>
      <c r="AY14" s="177">
        <f t="shared" si="22"/>
        <v>15</v>
      </c>
      <c r="AZ14" s="135">
        <f t="shared" si="23"/>
        <v>147</v>
      </c>
    </row>
    <row r="15" spans="1:52" s="105" customFormat="1" ht="13.5">
      <c r="A15" s="134">
        <v>11</v>
      </c>
      <c r="B15" s="170" t="s">
        <v>202</v>
      </c>
      <c r="C15" s="171">
        <v>22164</v>
      </c>
      <c r="D15" s="172" t="s">
        <v>85</v>
      </c>
      <c r="E15" s="173" t="s">
        <v>28</v>
      </c>
      <c r="F15" s="170" t="s">
        <v>183</v>
      </c>
      <c r="G15" s="247">
        <v>12</v>
      </c>
      <c r="H15" s="133">
        <f t="shared" si="0"/>
        <v>72</v>
      </c>
      <c r="I15" s="133"/>
      <c r="J15" s="133">
        <f t="shared" si="1"/>
        <v>0</v>
      </c>
      <c r="K15" s="133">
        <v>18</v>
      </c>
      <c r="L15" s="133">
        <f t="shared" si="2"/>
        <v>40</v>
      </c>
      <c r="M15" s="175"/>
      <c r="N15" s="133">
        <f t="shared" si="3"/>
        <v>0</v>
      </c>
      <c r="O15" s="175">
        <v>5</v>
      </c>
      <c r="P15" s="175">
        <f t="shared" si="4"/>
        <v>10</v>
      </c>
      <c r="Q15" s="175">
        <v>3</v>
      </c>
      <c r="R15" s="175">
        <f t="shared" si="5"/>
        <v>9</v>
      </c>
      <c r="S15" s="176">
        <f t="shared" si="6"/>
        <v>131</v>
      </c>
      <c r="T15" s="134"/>
      <c r="U15" s="133">
        <f t="shared" si="7"/>
        <v>0</v>
      </c>
      <c r="V15" s="133"/>
      <c r="W15" s="133">
        <f t="shared" si="8"/>
        <v>0</v>
      </c>
      <c r="X15" s="133"/>
      <c r="Y15" s="133">
        <f t="shared" si="9"/>
        <v>0</v>
      </c>
      <c r="Z15" s="133"/>
      <c r="AA15" s="133">
        <f t="shared" si="10"/>
        <v>0</v>
      </c>
      <c r="AB15" s="176">
        <f t="shared" si="11"/>
        <v>0</v>
      </c>
      <c r="AC15" s="134"/>
      <c r="AD15" s="133"/>
      <c r="AE15" s="176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/>
      <c r="AS15" s="133">
        <f t="shared" si="18"/>
        <v>0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3</v>
      </c>
      <c r="AY15" s="177">
        <f t="shared" si="22"/>
        <v>15</v>
      </c>
      <c r="AZ15" s="135">
        <f t="shared" si="23"/>
        <v>146</v>
      </c>
    </row>
    <row r="16" spans="1:52" s="105" customFormat="1" ht="13.5">
      <c r="A16" s="134">
        <v>12</v>
      </c>
      <c r="B16" s="170" t="s">
        <v>227</v>
      </c>
      <c r="C16" s="171">
        <v>22179</v>
      </c>
      <c r="D16" s="172" t="s">
        <v>85</v>
      </c>
      <c r="E16" s="173" t="s">
        <v>28</v>
      </c>
      <c r="F16" s="170" t="s">
        <v>183</v>
      </c>
      <c r="G16" s="247">
        <v>12</v>
      </c>
      <c r="H16" s="133">
        <f t="shared" si="0"/>
        <v>72</v>
      </c>
      <c r="I16" s="133"/>
      <c r="J16" s="133">
        <f t="shared" si="1"/>
        <v>0</v>
      </c>
      <c r="K16" s="133">
        <v>18</v>
      </c>
      <c r="L16" s="133">
        <f t="shared" si="2"/>
        <v>40</v>
      </c>
      <c r="M16" s="175"/>
      <c r="N16" s="133">
        <f t="shared" si="3"/>
        <v>0</v>
      </c>
      <c r="O16" s="175">
        <v>5</v>
      </c>
      <c r="P16" s="175">
        <f t="shared" si="4"/>
        <v>10</v>
      </c>
      <c r="Q16" s="175">
        <v>3</v>
      </c>
      <c r="R16" s="175">
        <f t="shared" si="5"/>
        <v>9</v>
      </c>
      <c r="S16" s="176">
        <f t="shared" si="6"/>
        <v>131</v>
      </c>
      <c r="T16" s="134"/>
      <c r="U16" s="133">
        <f t="shared" si="7"/>
        <v>0</v>
      </c>
      <c r="V16" s="133"/>
      <c r="W16" s="133">
        <f t="shared" si="8"/>
        <v>0</v>
      </c>
      <c r="X16" s="133"/>
      <c r="Y16" s="133">
        <f t="shared" si="9"/>
        <v>0</v>
      </c>
      <c r="Z16" s="133"/>
      <c r="AA16" s="133">
        <f t="shared" si="10"/>
        <v>0</v>
      </c>
      <c r="AB16" s="176">
        <f t="shared" si="11"/>
        <v>0</v>
      </c>
      <c r="AC16" s="134"/>
      <c r="AD16" s="133"/>
      <c r="AE16" s="176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/>
      <c r="AS16" s="133">
        <f t="shared" si="18"/>
        <v>0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3</v>
      </c>
      <c r="AY16" s="177">
        <f t="shared" si="22"/>
        <v>15</v>
      </c>
      <c r="AZ16" s="135">
        <f t="shared" si="23"/>
        <v>146</v>
      </c>
    </row>
    <row r="17" spans="1:52" s="105" customFormat="1" ht="13.5">
      <c r="A17" s="134">
        <v>13</v>
      </c>
      <c r="B17" s="170" t="s">
        <v>188</v>
      </c>
      <c r="C17" s="171">
        <v>23308</v>
      </c>
      <c r="D17" s="172" t="s">
        <v>85</v>
      </c>
      <c r="E17" s="173" t="s">
        <v>28</v>
      </c>
      <c r="F17" s="170" t="s">
        <v>183</v>
      </c>
      <c r="G17" s="247">
        <v>12</v>
      </c>
      <c r="H17" s="133">
        <f t="shared" si="0"/>
        <v>72</v>
      </c>
      <c r="I17" s="133"/>
      <c r="J17" s="133">
        <f t="shared" si="1"/>
        <v>0</v>
      </c>
      <c r="K17" s="133">
        <v>18</v>
      </c>
      <c r="L17" s="133">
        <f t="shared" si="2"/>
        <v>40</v>
      </c>
      <c r="M17" s="175"/>
      <c r="N17" s="133">
        <f t="shared" si="3"/>
        <v>0</v>
      </c>
      <c r="O17" s="175">
        <v>5</v>
      </c>
      <c r="P17" s="175">
        <f t="shared" si="4"/>
        <v>10</v>
      </c>
      <c r="Q17" s="175">
        <v>3</v>
      </c>
      <c r="R17" s="175">
        <f t="shared" si="5"/>
        <v>9</v>
      </c>
      <c r="S17" s="176">
        <f t="shared" si="6"/>
        <v>131</v>
      </c>
      <c r="T17" s="134"/>
      <c r="U17" s="133">
        <f t="shared" si="7"/>
        <v>0</v>
      </c>
      <c r="V17" s="133"/>
      <c r="W17" s="133">
        <f t="shared" si="8"/>
        <v>0</v>
      </c>
      <c r="X17" s="133"/>
      <c r="Y17" s="133">
        <f t="shared" si="9"/>
        <v>0</v>
      </c>
      <c r="Z17" s="133"/>
      <c r="AA17" s="133">
        <f t="shared" si="10"/>
        <v>0</v>
      </c>
      <c r="AB17" s="176">
        <f t="shared" si="11"/>
        <v>0</v>
      </c>
      <c r="AC17" s="134"/>
      <c r="AD17" s="133"/>
      <c r="AE17" s="176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1</v>
      </c>
      <c r="AK17" s="133">
        <f t="shared" si="14"/>
        <v>3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/>
      <c r="AS17" s="133">
        <f t="shared" si="18"/>
        <v>0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3</v>
      </c>
      <c r="AY17" s="177">
        <f t="shared" si="22"/>
        <v>15</v>
      </c>
      <c r="AZ17" s="135">
        <f t="shared" si="23"/>
        <v>146</v>
      </c>
    </row>
    <row r="18" spans="1:52" s="105" customFormat="1" ht="13.5">
      <c r="A18" s="134">
        <v>14</v>
      </c>
      <c r="B18" s="170" t="s">
        <v>203</v>
      </c>
      <c r="C18" s="171">
        <v>24286</v>
      </c>
      <c r="D18" s="172" t="s">
        <v>85</v>
      </c>
      <c r="E18" s="173" t="s">
        <v>28</v>
      </c>
      <c r="F18" s="170" t="s">
        <v>183</v>
      </c>
      <c r="G18" s="247">
        <v>12</v>
      </c>
      <c r="H18" s="133">
        <f t="shared" si="0"/>
        <v>72</v>
      </c>
      <c r="I18" s="133"/>
      <c r="J18" s="133">
        <f t="shared" si="1"/>
        <v>0</v>
      </c>
      <c r="K18" s="133">
        <v>18</v>
      </c>
      <c r="L18" s="133">
        <f t="shared" si="2"/>
        <v>40</v>
      </c>
      <c r="M18" s="175"/>
      <c r="N18" s="133">
        <f t="shared" si="3"/>
        <v>0</v>
      </c>
      <c r="O18" s="175">
        <v>5</v>
      </c>
      <c r="P18" s="175">
        <f t="shared" si="4"/>
        <v>10</v>
      </c>
      <c r="Q18" s="175">
        <v>3</v>
      </c>
      <c r="R18" s="175">
        <f t="shared" si="5"/>
        <v>9</v>
      </c>
      <c r="S18" s="176">
        <f t="shared" si="6"/>
        <v>131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6">
        <f t="shared" si="11"/>
        <v>0</v>
      </c>
      <c r="AC18" s="134"/>
      <c r="AD18" s="133"/>
      <c r="AE18" s="176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1</v>
      </c>
      <c r="AK18" s="133">
        <f t="shared" si="14"/>
        <v>3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/>
      <c r="AS18" s="133">
        <f t="shared" si="18"/>
        <v>0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3</v>
      </c>
      <c r="AY18" s="177">
        <f t="shared" si="22"/>
        <v>15</v>
      </c>
      <c r="AZ18" s="135">
        <f t="shared" si="23"/>
        <v>146</v>
      </c>
    </row>
    <row r="19" spans="1:52" s="105" customFormat="1" ht="13.5">
      <c r="A19" s="134">
        <v>15</v>
      </c>
      <c r="B19" s="170" t="s">
        <v>186</v>
      </c>
      <c r="C19" s="171">
        <v>22830</v>
      </c>
      <c r="D19" s="172" t="s">
        <v>85</v>
      </c>
      <c r="E19" s="173" t="s">
        <v>28</v>
      </c>
      <c r="F19" s="170" t="s">
        <v>183</v>
      </c>
      <c r="G19" s="247">
        <v>12</v>
      </c>
      <c r="H19" s="133">
        <f t="shared" si="0"/>
        <v>72</v>
      </c>
      <c r="I19" s="133"/>
      <c r="J19" s="133">
        <f t="shared" si="1"/>
        <v>0</v>
      </c>
      <c r="K19" s="133">
        <v>17</v>
      </c>
      <c r="L19" s="133">
        <f t="shared" si="2"/>
        <v>38</v>
      </c>
      <c r="M19" s="175"/>
      <c r="N19" s="133">
        <f t="shared" si="3"/>
        <v>0</v>
      </c>
      <c r="O19" s="175">
        <v>5</v>
      </c>
      <c r="P19" s="175">
        <f t="shared" si="4"/>
        <v>10</v>
      </c>
      <c r="Q19" s="175">
        <v>3</v>
      </c>
      <c r="R19" s="175">
        <f t="shared" si="5"/>
        <v>9</v>
      </c>
      <c r="S19" s="176">
        <f t="shared" si="6"/>
        <v>129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6">
        <f t="shared" si="11"/>
        <v>0</v>
      </c>
      <c r="AC19" s="134" t="s">
        <v>119</v>
      </c>
      <c r="AD19" s="133"/>
      <c r="AE19" s="176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>
        <v>1</v>
      </c>
      <c r="AS19" s="133">
        <f t="shared" si="18"/>
        <v>1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4</v>
      </c>
      <c r="AY19" s="177">
        <f t="shared" si="22"/>
        <v>16</v>
      </c>
      <c r="AZ19" s="135">
        <f t="shared" si="23"/>
        <v>145</v>
      </c>
    </row>
    <row r="20" spans="1:52" s="105" customFormat="1" ht="13.5">
      <c r="A20" s="134">
        <v>16</v>
      </c>
      <c r="B20" s="170" t="s">
        <v>193</v>
      </c>
      <c r="C20" s="171">
        <v>21767</v>
      </c>
      <c r="D20" s="172" t="s">
        <v>85</v>
      </c>
      <c r="E20" s="173" t="s">
        <v>28</v>
      </c>
      <c r="F20" s="170" t="s">
        <v>183</v>
      </c>
      <c r="G20" s="247">
        <v>12</v>
      </c>
      <c r="H20" s="133">
        <f t="shared" si="0"/>
        <v>72</v>
      </c>
      <c r="I20" s="133"/>
      <c r="J20" s="133">
        <f t="shared" si="1"/>
        <v>0</v>
      </c>
      <c r="K20" s="133">
        <v>17</v>
      </c>
      <c r="L20" s="133">
        <f t="shared" si="2"/>
        <v>38</v>
      </c>
      <c r="M20" s="175"/>
      <c r="N20" s="133">
        <f t="shared" si="3"/>
        <v>0</v>
      </c>
      <c r="O20" s="175">
        <v>5</v>
      </c>
      <c r="P20" s="175">
        <f t="shared" si="4"/>
        <v>10</v>
      </c>
      <c r="Q20" s="175">
        <v>3</v>
      </c>
      <c r="R20" s="175">
        <f t="shared" si="5"/>
        <v>9</v>
      </c>
      <c r="S20" s="176">
        <f t="shared" si="6"/>
        <v>129</v>
      </c>
      <c r="T20" s="134"/>
      <c r="U20" s="133">
        <f t="shared" si="7"/>
        <v>0</v>
      </c>
      <c r="V20" s="133"/>
      <c r="W20" s="133">
        <f t="shared" si="8"/>
        <v>0</v>
      </c>
      <c r="X20" s="133"/>
      <c r="Y20" s="133">
        <f t="shared" si="9"/>
        <v>0</v>
      </c>
      <c r="Z20" s="133"/>
      <c r="AA20" s="133">
        <f t="shared" si="10"/>
        <v>0</v>
      </c>
      <c r="AB20" s="176">
        <f t="shared" si="11"/>
        <v>0</v>
      </c>
      <c r="AC20" s="134"/>
      <c r="AD20" s="133"/>
      <c r="AE20" s="176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7">
        <f t="shared" si="22"/>
        <v>15</v>
      </c>
      <c r="AZ20" s="135">
        <f t="shared" si="23"/>
        <v>144</v>
      </c>
    </row>
    <row r="21" spans="1:52" s="105" customFormat="1" ht="13.5">
      <c r="A21" s="134">
        <v>17</v>
      </c>
      <c r="B21" s="170" t="s">
        <v>228</v>
      </c>
      <c r="C21" s="171">
        <v>22677</v>
      </c>
      <c r="D21" s="172" t="s">
        <v>85</v>
      </c>
      <c r="E21" s="173" t="s">
        <v>28</v>
      </c>
      <c r="F21" s="170" t="s">
        <v>183</v>
      </c>
      <c r="G21" s="247">
        <v>12</v>
      </c>
      <c r="H21" s="133">
        <f t="shared" si="0"/>
        <v>72</v>
      </c>
      <c r="I21" s="133"/>
      <c r="J21" s="133">
        <f t="shared" si="1"/>
        <v>0</v>
      </c>
      <c r="K21" s="133">
        <v>17</v>
      </c>
      <c r="L21" s="133">
        <f t="shared" si="2"/>
        <v>38</v>
      </c>
      <c r="M21" s="175"/>
      <c r="N21" s="133">
        <f t="shared" si="3"/>
        <v>0</v>
      </c>
      <c r="O21" s="175">
        <v>5</v>
      </c>
      <c r="P21" s="175">
        <f t="shared" si="4"/>
        <v>10</v>
      </c>
      <c r="Q21" s="175">
        <v>3</v>
      </c>
      <c r="R21" s="175">
        <f t="shared" si="5"/>
        <v>9</v>
      </c>
      <c r="S21" s="176">
        <f t="shared" si="6"/>
        <v>129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6">
        <f t="shared" si="11"/>
        <v>0</v>
      </c>
      <c r="AC21" s="134" t="s">
        <v>119</v>
      </c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7">
        <f t="shared" si="22"/>
        <v>15</v>
      </c>
      <c r="AZ21" s="135">
        <f t="shared" si="23"/>
        <v>144</v>
      </c>
    </row>
    <row r="22" spans="1:52" s="105" customFormat="1" ht="13.5">
      <c r="A22" s="134">
        <v>18</v>
      </c>
      <c r="B22" s="170" t="s">
        <v>191</v>
      </c>
      <c r="C22" s="171">
        <v>23745</v>
      </c>
      <c r="D22" s="172" t="s">
        <v>85</v>
      </c>
      <c r="E22" s="173" t="s">
        <v>28</v>
      </c>
      <c r="F22" s="170" t="s">
        <v>183</v>
      </c>
      <c r="G22" s="247">
        <v>12</v>
      </c>
      <c r="H22" s="133">
        <f t="shared" si="0"/>
        <v>72</v>
      </c>
      <c r="I22" s="133"/>
      <c r="J22" s="133">
        <f t="shared" si="1"/>
        <v>0</v>
      </c>
      <c r="K22" s="133">
        <v>17</v>
      </c>
      <c r="L22" s="133">
        <f t="shared" si="2"/>
        <v>38</v>
      </c>
      <c r="M22" s="175"/>
      <c r="N22" s="133">
        <f t="shared" si="3"/>
        <v>0</v>
      </c>
      <c r="O22" s="175">
        <v>5</v>
      </c>
      <c r="P22" s="175">
        <f t="shared" si="4"/>
        <v>10</v>
      </c>
      <c r="Q22" s="175">
        <v>3</v>
      </c>
      <c r="R22" s="175">
        <f t="shared" si="5"/>
        <v>9</v>
      </c>
      <c r="S22" s="176">
        <f t="shared" si="6"/>
        <v>129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6">
        <f t="shared" si="11"/>
        <v>0</v>
      </c>
      <c r="AC22" s="134"/>
      <c r="AD22" s="133"/>
      <c r="AE22" s="176"/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>
        <v>1</v>
      </c>
      <c r="AK22" s="133">
        <f t="shared" si="14"/>
        <v>3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/>
      <c r="AS22" s="133">
        <f t="shared" si="18"/>
        <v>0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3</v>
      </c>
      <c r="AY22" s="177">
        <f t="shared" si="22"/>
        <v>15</v>
      </c>
      <c r="AZ22" s="135">
        <f t="shared" si="23"/>
        <v>144</v>
      </c>
    </row>
    <row r="23" spans="1:52" s="105" customFormat="1" ht="13.5">
      <c r="A23" s="134">
        <v>19</v>
      </c>
      <c r="B23" s="170" t="s">
        <v>336</v>
      </c>
      <c r="C23" s="171">
        <v>20845</v>
      </c>
      <c r="D23" s="172" t="s">
        <v>85</v>
      </c>
      <c r="E23" s="173" t="s">
        <v>28</v>
      </c>
      <c r="F23" s="170" t="s">
        <v>183</v>
      </c>
      <c r="G23" s="247">
        <v>12</v>
      </c>
      <c r="H23" s="133">
        <f t="shared" si="0"/>
        <v>72</v>
      </c>
      <c r="I23" s="133"/>
      <c r="J23" s="133">
        <f t="shared" si="1"/>
        <v>0</v>
      </c>
      <c r="K23" s="133">
        <v>18</v>
      </c>
      <c r="L23" s="133">
        <f t="shared" si="2"/>
        <v>40</v>
      </c>
      <c r="M23" s="175"/>
      <c r="N23" s="133">
        <f t="shared" si="3"/>
        <v>0</v>
      </c>
      <c r="O23" s="175">
        <v>5</v>
      </c>
      <c r="P23" s="175">
        <f t="shared" si="4"/>
        <v>10</v>
      </c>
      <c r="Q23" s="175">
        <v>3</v>
      </c>
      <c r="R23" s="175">
        <f t="shared" si="5"/>
        <v>9</v>
      </c>
      <c r="S23" s="176">
        <f t="shared" si="6"/>
        <v>131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6">
        <f t="shared" si="11"/>
        <v>0</v>
      </c>
      <c r="AC23" s="134"/>
      <c r="AD23" s="133"/>
      <c r="AE23" s="176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/>
      <c r="AK23" s="133">
        <f t="shared" si="14"/>
        <v>0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/>
      <c r="AS23" s="133">
        <f t="shared" si="18"/>
        <v>0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0</v>
      </c>
      <c r="AY23" s="177">
        <f t="shared" si="22"/>
        <v>12</v>
      </c>
      <c r="AZ23" s="135">
        <f t="shared" si="23"/>
        <v>143</v>
      </c>
    </row>
    <row r="24" spans="1:52" s="105" customFormat="1" ht="13.5">
      <c r="A24" s="134">
        <v>20</v>
      </c>
      <c r="B24" s="170" t="s">
        <v>187</v>
      </c>
      <c r="C24" s="171">
        <v>22868</v>
      </c>
      <c r="D24" s="172" t="s">
        <v>85</v>
      </c>
      <c r="E24" s="173" t="s">
        <v>28</v>
      </c>
      <c r="F24" s="170" t="s">
        <v>183</v>
      </c>
      <c r="G24" s="247">
        <v>12</v>
      </c>
      <c r="H24" s="133">
        <f t="shared" si="0"/>
        <v>72</v>
      </c>
      <c r="I24" s="133"/>
      <c r="J24" s="133">
        <f t="shared" si="1"/>
        <v>0</v>
      </c>
      <c r="K24" s="133">
        <v>18</v>
      </c>
      <c r="L24" s="133">
        <f t="shared" si="2"/>
        <v>40</v>
      </c>
      <c r="M24" s="175"/>
      <c r="N24" s="133">
        <f t="shared" si="3"/>
        <v>0</v>
      </c>
      <c r="O24" s="175">
        <v>5</v>
      </c>
      <c r="P24" s="175">
        <f t="shared" si="4"/>
        <v>10</v>
      </c>
      <c r="Q24" s="175">
        <v>3</v>
      </c>
      <c r="R24" s="175">
        <f t="shared" si="5"/>
        <v>9</v>
      </c>
      <c r="S24" s="176">
        <f t="shared" si="6"/>
        <v>131</v>
      </c>
      <c r="T24" s="134"/>
      <c r="U24" s="133">
        <f t="shared" si="7"/>
        <v>0</v>
      </c>
      <c r="V24" s="133"/>
      <c r="W24" s="133">
        <f t="shared" si="8"/>
        <v>0</v>
      </c>
      <c r="X24" s="133"/>
      <c r="Y24" s="133">
        <f t="shared" si="9"/>
        <v>0</v>
      </c>
      <c r="Z24" s="133"/>
      <c r="AA24" s="133">
        <f t="shared" si="10"/>
        <v>0</v>
      </c>
      <c r="AB24" s="176">
        <f t="shared" si="11"/>
        <v>0</v>
      </c>
      <c r="AC24" s="134"/>
      <c r="AD24" s="133"/>
      <c r="AE24" s="176" t="s">
        <v>119</v>
      </c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/>
      <c r="AK24" s="133">
        <f t="shared" si="14"/>
        <v>0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0</v>
      </c>
      <c r="AY24" s="177">
        <f t="shared" si="22"/>
        <v>12</v>
      </c>
      <c r="AZ24" s="135">
        <f t="shared" si="23"/>
        <v>143</v>
      </c>
    </row>
    <row r="25" spans="1:52" s="105" customFormat="1" ht="13.5">
      <c r="A25" s="134">
        <v>21</v>
      </c>
      <c r="B25" s="170" t="s">
        <v>459</v>
      </c>
      <c r="C25" s="171">
        <v>23015</v>
      </c>
      <c r="D25" s="172" t="s">
        <v>85</v>
      </c>
      <c r="E25" s="173" t="s">
        <v>28</v>
      </c>
      <c r="F25" s="170" t="s">
        <v>183</v>
      </c>
      <c r="G25" s="247">
        <v>10</v>
      </c>
      <c r="H25" s="133">
        <f t="shared" si="0"/>
        <v>60</v>
      </c>
      <c r="I25" s="133"/>
      <c r="J25" s="133">
        <f t="shared" si="1"/>
        <v>0</v>
      </c>
      <c r="K25" s="133">
        <v>20</v>
      </c>
      <c r="L25" s="133">
        <f t="shared" si="2"/>
        <v>44</v>
      </c>
      <c r="M25" s="175"/>
      <c r="N25" s="133">
        <f t="shared" si="3"/>
        <v>0</v>
      </c>
      <c r="O25" s="175">
        <v>5</v>
      </c>
      <c r="P25" s="175">
        <f t="shared" si="4"/>
        <v>10</v>
      </c>
      <c r="Q25" s="175">
        <v>3</v>
      </c>
      <c r="R25" s="175">
        <f t="shared" si="5"/>
        <v>9</v>
      </c>
      <c r="S25" s="176">
        <f t="shared" si="6"/>
        <v>123</v>
      </c>
      <c r="T25" s="134"/>
      <c r="U25" s="133">
        <f t="shared" si="7"/>
        <v>0</v>
      </c>
      <c r="V25" s="133"/>
      <c r="W25" s="133">
        <f t="shared" si="8"/>
        <v>0</v>
      </c>
      <c r="X25" s="133"/>
      <c r="Y25" s="133">
        <f t="shared" si="9"/>
        <v>0</v>
      </c>
      <c r="Z25" s="133"/>
      <c r="AA25" s="133">
        <f t="shared" si="10"/>
        <v>0</v>
      </c>
      <c r="AB25" s="176">
        <f t="shared" si="11"/>
        <v>0</v>
      </c>
      <c r="AC25" s="134"/>
      <c r="AD25" s="133"/>
      <c r="AE25" s="176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2</v>
      </c>
      <c r="AK25" s="133">
        <f t="shared" si="14"/>
        <v>6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6</v>
      </c>
      <c r="AY25" s="177">
        <f t="shared" si="22"/>
        <v>18</v>
      </c>
      <c r="AZ25" s="135">
        <f t="shared" si="23"/>
        <v>141</v>
      </c>
    </row>
    <row r="26" spans="1:52" s="105" customFormat="1" ht="13.5">
      <c r="A26" s="134">
        <v>22</v>
      </c>
      <c r="B26" s="170" t="s">
        <v>196</v>
      </c>
      <c r="C26" s="171">
        <v>23511</v>
      </c>
      <c r="D26" s="172" t="s">
        <v>85</v>
      </c>
      <c r="E26" s="173" t="s">
        <v>28</v>
      </c>
      <c r="F26" s="170" t="s">
        <v>183</v>
      </c>
      <c r="G26" s="247">
        <v>10</v>
      </c>
      <c r="H26" s="133">
        <f t="shared" si="0"/>
        <v>60</v>
      </c>
      <c r="I26" s="133"/>
      <c r="J26" s="133">
        <f t="shared" si="1"/>
        <v>0</v>
      </c>
      <c r="K26" s="133">
        <v>20</v>
      </c>
      <c r="L26" s="133">
        <f t="shared" si="2"/>
        <v>44</v>
      </c>
      <c r="M26" s="175"/>
      <c r="N26" s="133">
        <f t="shared" si="3"/>
        <v>0</v>
      </c>
      <c r="O26" s="175">
        <v>5</v>
      </c>
      <c r="P26" s="175">
        <f t="shared" si="4"/>
        <v>10</v>
      </c>
      <c r="Q26" s="175">
        <v>3</v>
      </c>
      <c r="R26" s="175">
        <f t="shared" si="5"/>
        <v>9</v>
      </c>
      <c r="S26" s="176">
        <f t="shared" si="6"/>
        <v>123</v>
      </c>
      <c r="T26" s="134"/>
      <c r="U26" s="133">
        <f t="shared" si="7"/>
        <v>0</v>
      </c>
      <c r="V26" s="133"/>
      <c r="W26" s="133">
        <f t="shared" si="8"/>
        <v>0</v>
      </c>
      <c r="X26" s="133">
        <v>1</v>
      </c>
      <c r="Y26" s="133">
        <f t="shared" si="9"/>
        <v>3</v>
      </c>
      <c r="Z26" s="133"/>
      <c r="AA26" s="133">
        <f t="shared" si="10"/>
        <v>0</v>
      </c>
      <c r="AB26" s="176">
        <f t="shared" si="11"/>
        <v>3</v>
      </c>
      <c r="AC26" s="134"/>
      <c r="AD26" s="133"/>
      <c r="AE26" s="176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1</v>
      </c>
      <c r="AK26" s="133">
        <f t="shared" si="14"/>
        <v>3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3</v>
      </c>
      <c r="AY26" s="177">
        <f t="shared" si="22"/>
        <v>15</v>
      </c>
      <c r="AZ26" s="135">
        <f t="shared" si="23"/>
        <v>141</v>
      </c>
    </row>
    <row r="27" spans="1:52" s="105" customFormat="1" ht="13.5">
      <c r="A27" s="134">
        <v>23</v>
      </c>
      <c r="B27" s="170" t="s">
        <v>205</v>
      </c>
      <c r="C27" s="171">
        <v>24779</v>
      </c>
      <c r="D27" s="172" t="s">
        <v>85</v>
      </c>
      <c r="E27" s="173" t="s">
        <v>28</v>
      </c>
      <c r="F27" s="170" t="s">
        <v>183</v>
      </c>
      <c r="G27" s="247">
        <v>10</v>
      </c>
      <c r="H27" s="133">
        <f t="shared" si="0"/>
        <v>60</v>
      </c>
      <c r="I27" s="133"/>
      <c r="J27" s="133">
        <f t="shared" si="1"/>
        <v>0</v>
      </c>
      <c r="K27" s="133">
        <v>20</v>
      </c>
      <c r="L27" s="133">
        <f t="shared" si="2"/>
        <v>44</v>
      </c>
      <c r="M27" s="175"/>
      <c r="N27" s="133">
        <f t="shared" si="3"/>
        <v>0</v>
      </c>
      <c r="O27" s="175">
        <v>5</v>
      </c>
      <c r="P27" s="175">
        <f t="shared" si="4"/>
        <v>10</v>
      </c>
      <c r="Q27" s="175">
        <v>3</v>
      </c>
      <c r="R27" s="175">
        <f t="shared" si="5"/>
        <v>9</v>
      </c>
      <c r="S27" s="176">
        <f t="shared" si="6"/>
        <v>123</v>
      </c>
      <c r="T27" s="134"/>
      <c r="U27" s="133">
        <f t="shared" si="7"/>
        <v>0</v>
      </c>
      <c r="V27" s="133"/>
      <c r="W27" s="133">
        <f t="shared" si="8"/>
        <v>0</v>
      </c>
      <c r="X27" s="133">
        <v>1</v>
      </c>
      <c r="Y27" s="133">
        <f t="shared" si="9"/>
        <v>3</v>
      </c>
      <c r="Z27" s="133"/>
      <c r="AA27" s="133">
        <f t="shared" si="10"/>
        <v>0</v>
      </c>
      <c r="AB27" s="176">
        <f t="shared" si="11"/>
        <v>3</v>
      </c>
      <c r="AC27" s="134"/>
      <c r="AD27" s="133"/>
      <c r="AE27" s="176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1</v>
      </c>
      <c r="AK27" s="133">
        <f t="shared" si="14"/>
        <v>3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3</v>
      </c>
      <c r="AY27" s="177">
        <f t="shared" si="22"/>
        <v>15</v>
      </c>
      <c r="AZ27" s="135">
        <f t="shared" si="23"/>
        <v>141</v>
      </c>
    </row>
    <row r="28" spans="1:52" s="105" customFormat="1" ht="13.5">
      <c r="A28" s="134">
        <v>24</v>
      </c>
      <c r="B28" s="170" t="s">
        <v>194</v>
      </c>
      <c r="C28" s="171">
        <v>21983</v>
      </c>
      <c r="D28" s="172" t="s">
        <v>85</v>
      </c>
      <c r="E28" s="173" t="s">
        <v>28</v>
      </c>
      <c r="F28" s="170" t="s">
        <v>183</v>
      </c>
      <c r="G28" s="247">
        <v>10</v>
      </c>
      <c r="H28" s="133">
        <f t="shared" si="0"/>
        <v>60</v>
      </c>
      <c r="I28" s="133"/>
      <c r="J28" s="133">
        <f t="shared" si="1"/>
        <v>0</v>
      </c>
      <c r="K28" s="133">
        <v>20</v>
      </c>
      <c r="L28" s="133">
        <f t="shared" si="2"/>
        <v>44</v>
      </c>
      <c r="M28" s="175"/>
      <c r="N28" s="133">
        <f t="shared" si="3"/>
        <v>0</v>
      </c>
      <c r="O28" s="175">
        <v>5</v>
      </c>
      <c r="P28" s="175">
        <f t="shared" si="4"/>
        <v>10</v>
      </c>
      <c r="Q28" s="175">
        <v>3</v>
      </c>
      <c r="R28" s="175">
        <f t="shared" si="5"/>
        <v>9</v>
      </c>
      <c r="S28" s="176">
        <f t="shared" si="6"/>
        <v>123</v>
      </c>
      <c r="T28" s="134"/>
      <c r="U28" s="133">
        <f t="shared" si="7"/>
        <v>0</v>
      </c>
      <c r="V28" s="133"/>
      <c r="W28" s="133">
        <f t="shared" si="8"/>
        <v>0</v>
      </c>
      <c r="X28" s="133"/>
      <c r="Y28" s="133">
        <f t="shared" si="9"/>
        <v>0</v>
      </c>
      <c r="Z28" s="133"/>
      <c r="AA28" s="133">
        <f t="shared" si="10"/>
        <v>0</v>
      </c>
      <c r="AB28" s="176">
        <f t="shared" si="11"/>
        <v>0</v>
      </c>
      <c r="AC28" s="134"/>
      <c r="AD28" s="133"/>
      <c r="AE28" s="176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1</v>
      </c>
      <c r="AK28" s="133">
        <f t="shared" si="14"/>
        <v>3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3</v>
      </c>
      <c r="AY28" s="177">
        <f t="shared" si="22"/>
        <v>15</v>
      </c>
      <c r="AZ28" s="135">
        <f t="shared" si="23"/>
        <v>138</v>
      </c>
    </row>
    <row r="29" spans="1:52" s="105" customFormat="1" ht="13.5">
      <c r="A29" s="134">
        <v>25</v>
      </c>
      <c r="B29" s="170" t="s">
        <v>195</v>
      </c>
      <c r="C29" s="171">
        <v>20821</v>
      </c>
      <c r="D29" s="172" t="s">
        <v>85</v>
      </c>
      <c r="E29" s="173" t="s">
        <v>28</v>
      </c>
      <c r="F29" s="170" t="s">
        <v>183</v>
      </c>
      <c r="G29" s="247">
        <v>10</v>
      </c>
      <c r="H29" s="133">
        <f t="shared" si="0"/>
        <v>60</v>
      </c>
      <c r="I29" s="133"/>
      <c r="J29" s="133">
        <f t="shared" si="1"/>
        <v>0</v>
      </c>
      <c r="K29" s="133">
        <v>18</v>
      </c>
      <c r="L29" s="133">
        <f t="shared" si="2"/>
        <v>40</v>
      </c>
      <c r="M29" s="175"/>
      <c r="N29" s="133">
        <f t="shared" si="3"/>
        <v>0</v>
      </c>
      <c r="O29" s="175">
        <v>5</v>
      </c>
      <c r="P29" s="175">
        <f t="shared" si="4"/>
        <v>10</v>
      </c>
      <c r="Q29" s="175">
        <v>3</v>
      </c>
      <c r="R29" s="175">
        <f t="shared" si="5"/>
        <v>9</v>
      </c>
      <c r="S29" s="176">
        <f t="shared" si="6"/>
        <v>119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6">
        <f t="shared" si="11"/>
        <v>0</v>
      </c>
      <c r="AC29" s="134"/>
      <c r="AD29" s="133"/>
      <c r="AE29" s="176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7">
        <f t="shared" si="22"/>
        <v>15</v>
      </c>
      <c r="AZ29" s="135">
        <f t="shared" si="23"/>
        <v>134</v>
      </c>
    </row>
    <row r="30" spans="1:52" s="105" customFormat="1" ht="13.5">
      <c r="A30" s="134">
        <v>26</v>
      </c>
      <c r="B30" s="170" t="s">
        <v>198</v>
      </c>
      <c r="C30" s="171">
        <v>24305</v>
      </c>
      <c r="D30" s="172" t="s">
        <v>85</v>
      </c>
      <c r="E30" s="173" t="s">
        <v>28</v>
      </c>
      <c r="F30" s="170" t="s">
        <v>183</v>
      </c>
      <c r="G30" s="247">
        <v>9</v>
      </c>
      <c r="H30" s="133">
        <f t="shared" si="0"/>
        <v>54</v>
      </c>
      <c r="I30" s="133"/>
      <c r="J30" s="133">
        <f t="shared" si="1"/>
        <v>0</v>
      </c>
      <c r="K30" s="133">
        <v>18</v>
      </c>
      <c r="L30" s="133">
        <f t="shared" si="2"/>
        <v>40</v>
      </c>
      <c r="M30" s="175"/>
      <c r="N30" s="133">
        <f t="shared" si="3"/>
        <v>0</v>
      </c>
      <c r="O30" s="175">
        <v>5</v>
      </c>
      <c r="P30" s="175">
        <f t="shared" si="4"/>
        <v>10</v>
      </c>
      <c r="Q30" s="175">
        <v>2</v>
      </c>
      <c r="R30" s="175">
        <f t="shared" si="5"/>
        <v>6</v>
      </c>
      <c r="S30" s="176">
        <f t="shared" si="6"/>
        <v>110</v>
      </c>
      <c r="T30" s="134"/>
      <c r="U30" s="133">
        <f t="shared" si="7"/>
        <v>0</v>
      </c>
      <c r="V30" s="133"/>
      <c r="W30" s="133">
        <f t="shared" si="8"/>
        <v>0</v>
      </c>
      <c r="X30" s="133">
        <v>1</v>
      </c>
      <c r="Y30" s="133">
        <f t="shared" si="9"/>
        <v>3</v>
      </c>
      <c r="Z30" s="133"/>
      <c r="AA30" s="133">
        <f t="shared" si="10"/>
        <v>0</v>
      </c>
      <c r="AB30" s="176">
        <f t="shared" si="11"/>
        <v>3</v>
      </c>
      <c r="AC30" s="134"/>
      <c r="AD30" s="133"/>
      <c r="AE30" s="176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2</v>
      </c>
      <c r="AK30" s="133">
        <f t="shared" si="14"/>
        <v>6</v>
      </c>
      <c r="AL30" s="133"/>
      <c r="AM30" s="133">
        <f t="shared" si="15"/>
        <v>0</v>
      </c>
      <c r="AN30" s="133"/>
      <c r="AO30" s="133">
        <f t="shared" si="16"/>
        <v>0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6</v>
      </c>
      <c r="AY30" s="177">
        <f t="shared" si="22"/>
        <v>18</v>
      </c>
      <c r="AZ30" s="135">
        <f t="shared" si="23"/>
        <v>131</v>
      </c>
    </row>
    <row r="31" spans="1:52" s="105" customFormat="1" ht="14.25" thickBot="1">
      <c r="A31" s="134">
        <v>27</v>
      </c>
      <c r="B31" s="248" t="s">
        <v>197</v>
      </c>
      <c r="C31" s="249">
        <v>22221</v>
      </c>
      <c r="D31" s="250" t="s">
        <v>85</v>
      </c>
      <c r="E31" s="251" t="s">
        <v>28</v>
      </c>
      <c r="F31" s="248" t="s">
        <v>183</v>
      </c>
      <c r="G31" s="247">
        <v>11</v>
      </c>
      <c r="H31" s="252">
        <f t="shared" si="0"/>
        <v>66</v>
      </c>
      <c r="I31" s="252"/>
      <c r="J31" s="252">
        <f t="shared" si="1"/>
        <v>0</v>
      </c>
      <c r="K31" s="252">
        <v>14</v>
      </c>
      <c r="L31" s="252">
        <f t="shared" si="2"/>
        <v>32</v>
      </c>
      <c r="M31" s="253"/>
      <c r="N31" s="252">
        <f t="shared" si="3"/>
        <v>0</v>
      </c>
      <c r="O31" s="175">
        <v>5</v>
      </c>
      <c r="P31" s="253">
        <f t="shared" si="4"/>
        <v>10</v>
      </c>
      <c r="Q31" s="253">
        <v>2</v>
      </c>
      <c r="R31" s="175">
        <f t="shared" si="5"/>
        <v>6</v>
      </c>
      <c r="S31" s="254">
        <f t="shared" si="6"/>
        <v>114</v>
      </c>
      <c r="T31" s="255"/>
      <c r="U31" s="252">
        <f t="shared" si="7"/>
        <v>0</v>
      </c>
      <c r="V31" s="252"/>
      <c r="W31" s="252">
        <f t="shared" si="8"/>
        <v>0</v>
      </c>
      <c r="X31" s="252"/>
      <c r="Y31" s="252">
        <f t="shared" si="9"/>
        <v>0</v>
      </c>
      <c r="Z31" s="252"/>
      <c r="AA31" s="252">
        <f t="shared" si="10"/>
        <v>0</v>
      </c>
      <c r="AB31" s="254">
        <f t="shared" si="11"/>
        <v>0</v>
      </c>
      <c r="AC31" s="255"/>
      <c r="AD31" s="252"/>
      <c r="AE31" s="254"/>
      <c r="AF31" s="255">
        <v>1</v>
      </c>
      <c r="AG31" s="252">
        <f t="shared" si="12"/>
        <v>12</v>
      </c>
      <c r="AH31" s="252"/>
      <c r="AI31" s="252">
        <f t="shared" si="13"/>
        <v>0</v>
      </c>
      <c r="AJ31" s="252">
        <v>1</v>
      </c>
      <c r="AK31" s="252">
        <f t="shared" si="14"/>
        <v>3</v>
      </c>
      <c r="AL31" s="252"/>
      <c r="AM31" s="252">
        <f t="shared" si="15"/>
        <v>0</v>
      </c>
      <c r="AN31" s="252"/>
      <c r="AO31" s="252">
        <f t="shared" si="16"/>
        <v>0</v>
      </c>
      <c r="AP31" s="252"/>
      <c r="AQ31" s="252">
        <f t="shared" si="17"/>
        <v>0</v>
      </c>
      <c r="AR31" s="252"/>
      <c r="AS31" s="252">
        <f t="shared" si="18"/>
        <v>0</v>
      </c>
      <c r="AT31" s="252"/>
      <c r="AU31" s="133">
        <f t="shared" si="19"/>
        <v>0</v>
      </c>
      <c r="AV31" s="252"/>
      <c r="AW31" s="133">
        <f t="shared" si="20"/>
        <v>0</v>
      </c>
      <c r="AX31" s="136">
        <f t="shared" si="21"/>
        <v>3</v>
      </c>
      <c r="AY31" s="256">
        <f t="shared" si="22"/>
        <v>15</v>
      </c>
      <c r="AZ31" s="257">
        <f t="shared" si="23"/>
        <v>129</v>
      </c>
    </row>
    <row r="33" ht="13.5">
      <c r="B33" s="57"/>
    </row>
    <row r="35" ht="13.5">
      <c r="B35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zoomScale="85" zoomScaleNormal="85" zoomScalePageLayoutView="0" workbookViewId="0" topLeftCell="B1">
      <selection activeCell="B32" sqref="B32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51" width="5.00390625" style="6" customWidth="1"/>
    <col min="52" max="52" width="5.8515625" style="6" customWidth="1"/>
    <col min="53" max="16384" width="9.140625" style="1" customWidth="1"/>
  </cols>
  <sheetData>
    <row r="1" spans="1:52" ht="30" customHeight="1">
      <c r="A1" s="266" t="s">
        <v>355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18.7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14"/>
      <c r="F3" s="28"/>
      <c r="G3" s="307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286" t="s">
        <v>24</v>
      </c>
    </row>
    <row r="4" spans="1:52" ht="118.5" customHeight="1">
      <c r="A4" s="16" t="s">
        <v>372</v>
      </c>
      <c r="B4" s="8" t="s">
        <v>0</v>
      </c>
      <c r="C4" s="331" t="s">
        <v>1</v>
      </c>
      <c r="D4" s="332"/>
      <c r="E4" s="9"/>
      <c r="F4" s="29"/>
      <c r="G4" s="18" t="s">
        <v>2</v>
      </c>
      <c r="H4" s="27" t="s">
        <v>3</v>
      </c>
      <c r="I4" s="27" t="s">
        <v>367</v>
      </c>
      <c r="J4" s="27" t="s">
        <v>3</v>
      </c>
      <c r="K4" s="27" t="s">
        <v>4</v>
      </c>
      <c r="L4" s="27" t="s">
        <v>3</v>
      </c>
      <c r="M4" s="27" t="s">
        <v>368</v>
      </c>
      <c r="N4" s="27" t="s">
        <v>3</v>
      </c>
      <c r="O4" s="19" t="s">
        <v>379</v>
      </c>
      <c r="P4" s="27" t="s">
        <v>3</v>
      </c>
      <c r="Q4" s="19" t="s">
        <v>380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287"/>
    </row>
    <row r="5" spans="1:52" s="105" customFormat="1" ht="13.5">
      <c r="A5" s="134">
        <v>1</v>
      </c>
      <c r="B5" s="137" t="s">
        <v>344</v>
      </c>
      <c r="C5" s="138">
        <v>20871</v>
      </c>
      <c r="D5" s="139" t="s">
        <v>85</v>
      </c>
      <c r="E5" s="140" t="s">
        <v>28</v>
      </c>
      <c r="F5" s="146" t="s">
        <v>206</v>
      </c>
      <c r="G5" s="144">
        <v>12</v>
      </c>
      <c r="H5" s="141">
        <f aca="true" t="shared" si="0" ref="H5:H24">G5*6</f>
        <v>72</v>
      </c>
      <c r="I5" s="141"/>
      <c r="J5" s="141">
        <f aca="true" t="shared" si="1" ref="J5:J24">I5*6</f>
        <v>0</v>
      </c>
      <c r="K5" s="141">
        <v>19</v>
      </c>
      <c r="L5" s="141">
        <f aca="true" t="shared" si="2" ref="L5:L24">IF(K5&gt;4,K5*2+4,K5*3)</f>
        <v>42</v>
      </c>
      <c r="M5" s="142"/>
      <c r="N5" s="141">
        <f aca="true" t="shared" si="3" ref="N5:N24">IF(M5&gt;4,M5*2+4,M5*3)</f>
        <v>0</v>
      </c>
      <c r="O5" s="142">
        <v>5</v>
      </c>
      <c r="P5" s="142">
        <f aca="true" t="shared" si="4" ref="P5:P24">O5*2</f>
        <v>10</v>
      </c>
      <c r="Q5" s="142">
        <v>3</v>
      </c>
      <c r="R5" s="142">
        <f aca="true" t="shared" si="5" ref="R5:R24">Q5*3</f>
        <v>9</v>
      </c>
      <c r="S5" s="143">
        <f aca="true" t="shared" si="6" ref="S5:S24">H5+J5+L5+N5+P5+R5</f>
        <v>133</v>
      </c>
      <c r="T5" s="144"/>
      <c r="U5" s="141">
        <f aca="true" t="shared" si="7" ref="U5:U24">IF(T5=0,0,6)</f>
        <v>0</v>
      </c>
      <c r="V5" s="141"/>
      <c r="W5" s="141">
        <f aca="true" t="shared" si="8" ref="W5:W24">V5*4</f>
        <v>0</v>
      </c>
      <c r="X5" s="141"/>
      <c r="Y5" s="141">
        <f aca="true" t="shared" si="9" ref="Y5:Y24">X5*3</f>
        <v>0</v>
      </c>
      <c r="Z5" s="141"/>
      <c r="AA5" s="141">
        <f aca="true" t="shared" si="10" ref="AA5:AA24">IF(Z5=0,0,6)</f>
        <v>0</v>
      </c>
      <c r="AB5" s="143">
        <f aca="true" t="shared" si="11" ref="AB5:AB24">U5+W5+Y5+AA5</f>
        <v>0</v>
      </c>
      <c r="AC5" s="144"/>
      <c r="AD5" s="141"/>
      <c r="AE5" s="143" t="s">
        <v>119</v>
      </c>
      <c r="AF5" s="144">
        <v>1</v>
      </c>
      <c r="AG5" s="141">
        <f aca="true" t="shared" si="12" ref="AG5:AG24">AF5*12</f>
        <v>12</v>
      </c>
      <c r="AH5" s="141"/>
      <c r="AI5" s="141">
        <f aca="true" t="shared" si="13" ref="AI5:AI24">AH5*5</f>
        <v>0</v>
      </c>
      <c r="AJ5" s="141">
        <v>2</v>
      </c>
      <c r="AK5" s="141">
        <f aca="true" t="shared" si="14" ref="AK5:AK24">AJ5*3</f>
        <v>6</v>
      </c>
      <c r="AL5" s="141"/>
      <c r="AM5" s="141">
        <f aca="true" t="shared" si="15" ref="AM5:AM24">AL5*1</f>
        <v>0</v>
      </c>
      <c r="AN5" s="141"/>
      <c r="AO5" s="141">
        <f aca="true" t="shared" si="16" ref="AO5:AO24">AN5*5</f>
        <v>0</v>
      </c>
      <c r="AP5" s="141"/>
      <c r="AQ5" s="141">
        <f aca="true" t="shared" si="17" ref="AQ5:AQ24">AP5*5</f>
        <v>0</v>
      </c>
      <c r="AR5" s="141"/>
      <c r="AS5" s="141">
        <f aca="true" t="shared" si="18" ref="AS5:AS24">AR5*1</f>
        <v>0</v>
      </c>
      <c r="AT5" s="141"/>
      <c r="AU5" s="133">
        <f aca="true" t="shared" si="19" ref="AU5:AU24">AT5*0.5</f>
        <v>0</v>
      </c>
      <c r="AV5" s="141"/>
      <c r="AW5" s="133">
        <f aca="true" t="shared" si="20" ref="AW5:AW24">AV5*1</f>
        <v>0</v>
      </c>
      <c r="AX5" s="136">
        <f aca="true" t="shared" si="21" ref="AX5:AX24">IF(AI5+AK5+AM5+AO5+AQ5+AS5+AU5+AW5&gt;10,10,AI5+AK5+AM5+AO5+AQ5+AS5+AU5+AW5)</f>
        <v>6</v>
      </c>
      <c r="AY5" s="145">
        <f aca="true" t="shared" si="22" ref="AY5:AY24">AG5+AX5</f>
        <v>18</v>
      </c>
      <c r="AZ5" s="135">
        <f aca="true" t="shared" si="23" ref="AZ5:AZ24">S5+AB5+AY5</f>
        <v>151</v>
      </c>
    </row>
    <row r="6" spans="1:52" s="105" customFormat="1" ht="13.5">
      <c r="A6" s="134">
        <v>2</v>
      </c>
      <c r="B6" s="137" t="s">
        <v>219</v>
      </c>
      <c r="C6" s="138">
        <v>21607</v>
      </c>
      <c r="D6" s="139" t="s">
        <v>85</v>
      </c>
      <c r="E6" s="140" t="s">
        <v>28</v>
      </c>
      <c r="F6" s="146" t="s">
        <v>206</v>
      </c>
      <c r="G6" s="144">
        <v>12</v>
      </c>
      <c r="H6" s="141">
        <f t="shared" si="0"/>
        <v>72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133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6</v>
      </c>
      <c r="AY6" s="145">
        <f t="shared" si="22"/>
        <v>18</v>
      </c>
      <c r="AZ6" s="135">
        <f t="shared" si="23"/>
        <v>151</v>
      </c>
    </row>
    <row r="7" spans="1:52" s="105" customFormat="1" ht="13.5">
      <c r="A7" s="134">
        <v>3</v>
      </c>
      <c r="B7" s="137" t="s">
        <v>217</v>
      </c>
      <c r="C7" s="138">
        <v>25063</v>
      </c>
      <c r="D7" s="139" t="s">
        <v>85</v>
      </c>
      <c r="E7" s="140" t="s">
        <v>28</v>
      </c>
      <c r="F7" s="146" t="s">
        <v>206</v>
      </c>
      <c r="G7" s="144">
        <v>12</v>
      </c>
      <c r="H7" s="141">
        <f t="shared" si="0"/>
        <v>72</v>
      </c>
      <c r="I7" s="141"/>
      <c r="J7" s="141">
        <f t="shared" si="1"/>
        <v>0</v>
      </c>
      <c r="K7" s="141">
        <v>16</v>
      </c>
      <c r="L7" s="141">
        <f t="shared" si="2"/>
        <v>36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127</v>
      </c>
      <c r="T7" s="144"/>
      <c r="U7" s="141">
        <f t="shared" si="7"/>
        <v>0</v>
      </c>
      <c r="V7" s="141"/>
      <c r="W7" s="141">
        <f t="shared" si="8"/>
        <v>0</v>
      </c>
      <c r="X7" s="141">
        <v>2</v>
      </c>
      <c r="Y7" s="141">
        <f t="shared" si="9"/>
        <v>6</v>
      </c>
      <c r="Z7" s="141"/>
      <c r="AA7" s="141">
        <f t="shared" si="10"/>
        <v>0</v>
      </c>
      <c r="AB7" s="143">
        <f t="shared" si="11"/>
        <v>6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151</v>
      </c>
    </row>
    <row r="8" spans="1:52" s="105" customFormat="1" ht="13.5">
      <c r="A8" s="134">
        <v>4</v>
      </c>
      <c r="B8" s="137" t="s">
        <v>220</v>
      </c>
      <c r="C8" s="138">
        <v>23528</v>
      </c>
      <c r="D8" s="139" t="s">
        <v>85</v>
      </c>
      <c r="E8" s="140" t="s">
        <v>28</v>
      </c>
      <c r="F8" s="146" t="s">
        <v>206</v>
      </c>
      <c r="G8" s="144">
        <v>12</v>
      </c>
      <c r="H8" s="141">
        <f t="shared" si="0"/>
        <v>72</v>
      </c>
      <c r="I8" s="141"/>
      <c r="J8" s="141">
        <f t="shared" si="1"/>
        <v>0</v>
      </c>
      <c r="K8" s="141">
        <v>20</v>
      </c>
      <c r="L8" s="141">
        <f t="shared" si="2"/>
        <v>44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135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1</v>
      </c>
      <c r="AK8" s="141">
        <f t="shared" si="14"/>
        <v>3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3</v>
      </c>
      <c r="AY8" s="145">
        <f t="shared" si="22"/>
        <v>15</v>
      </c>
      <c r="AZ8" s="135">
        <f t="shared" si="23"/>
        <v>150</v>
      </c>
    </row>
    <row r="9" spans="1:52" s="105" customFormat="1" ht="13.5">
      <c r="A9" s="134">
        <v>5</v>
      </c>
      <c r="B9" s="137" t="s">
        <v>210</v>
      </c>
      <c r="C9" s="138">
        <v>19117</v>
      </c>
      <c r="D9" s="139" t="s">
        <v>85</v>
      </c>
      <c r="E9" s="140" t="s">
        <v>28</v>
      </c>
      <c r="F9" s="146" t="s">
        <v>206</v>
      </c>
      <c r="G9" s="144">
        <v>12</v>
      </c>
      <c r="H9" s="141">
        <f t="shared" si="0"/>
        <v>72</v>
      </c>
      <c r="I9" s="141"/>
      <c r="J9" s="141">
        <f t="shared" si="1"/>
        <v>0</v>
      </c>
      <c r="K9" s="141">
        <v>19</v>
      </c>
      <c r="L9" s="141">
        <f t="shared" si="2"/>
        <v>42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133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1</v>
      </c>
      <c r="AK9" s="141">
        <f t="shared" si="14"/>
        <v>3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3</v>
      </c>
      <c r="AY9" s="145">
        <f t="shared" si="22"/>
        <v>15</v>
      </c>
      <c r="AZ9" s="135">
        <f t="shared" si="23"/>
        <v>148</v>
      </c>
    </row>
    <row r="10" spans="1:52" s="105" customFormat="1" ht="13.5">
      <c r="A10" s="134">
        <v>6</v>
      </c>
      <c r="B10" s="137" t="s">
        <v>213</v>
      </c>
      <c r="C10" s="138">
        <v>22157</v>
      </c>
      <c r="D10" s="139" t="s">
        <v>85</v>
      </c>
      <c r="E10" s="140" t="s">
        <v>28</v>
      </c>
      <c r="F10" s="146" t="s">
        <v>206</v>
      </c>
      <c r="G10" s="144">
        <v>12</v>
      </c>
      <c r="H10" s="141">
        <f t="shared" si="0"/>
        <v>72</v>
      </c>
      <c r="I10" s="141"/>
      <c r="J10" s="141">
        <f t="shared" si="1"/>
        <v>0</v>
      </c>
      <c r="K10" s="141">
        <v>17</v>
      </c>
      <c r="L10" s="141">
        <f t="shared" si="2"/>
        <v>38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129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135">
        <f t="shared" si="23"/>
        <v>147</v>
      </c>
    </row>
    <row r="11" spans="1:52" s="105" customFormat="1" ht="13.5">
      <c r="A11" s="134">
        <v>7</v>
      </c>
      <c r="B11" s="137" t="s">
        <v>211</v>
      </c>
      <c r="C11" s="138">
        <v>24843</v>
      </c>
      <c r="D11" s="139" t="s">
        <v>85</v>
      </c>
      <c r="E11" s="140" t="s">
        <v>28</v>
      </c>
      <c r="F11" s="146" t="s">
        <v>206</v>
      </c>
      <c r="G11" s="144">
        <v>12</v>
      </c>
      <c r="H11" s="141">
        <f t="shared" si="0"/>
        <v>72</v>
      </c>
      <c r="I11" s="141"/>
      <c r="J11" s="141">
        <f t="shared" si="1"/>
        <v>0</v>
      </c>
      <c r="K11" s="141">
        <v>17</v>
      </c>
      <c r="L11" s="141">
        <f t="shared" si="2"/>
        <v>38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129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135">
        <f t="shared" si="23"/>
        <v>147</v>
      </c>
    </row>
    <row r="12" spans="1:52" s="105" customFormat="1" ht="13.5">
      <c r="A12" s="134">
        <v>8</v>
      </c>
      <c r="B12" s="137" t="s">
        <v>212</v>
      </c>
      <c r="C12" s="138">
        <v>19866</v>
      </c>
      <c r="D12" s="139" t="s">
        <v>85</v>
      </c>
      <c r="E12" s="140" t="s">
        <v>28</v>
      </c>
      <c r="F12" s="146" t="s">
        <v>206</v>
      </c>
      <c r="G12" s="144">
        <v>12</v>
      </c>
      <c r="H12" s="141">
        <f t="shared" si="0"/>
        <v>72</v>
      </c>
      <c r="I12" s="141"/>
      <c r="J12" s="141">
        <f t="shared" si="1"/>
        <v>0</v>
      </c>
      <c r="K12" s="141">
        <v>18</v>
      </c>
      <c r="L12" s="141">
        <f t="shared" si="2"/>
        <v>40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131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3</v>
      </c>
      <c r="AY12" s="145">
        <f t="shared" si="22"/>
        <v>15</v>
      </c>
      <c r="AZ12" s="135">
        <f t="shared" si="23"/>
        <v>146</v>
      </c>
    </row>
    <row r="13" spans="1:52" s="105" customFormat="1" ht="13.5">
      <c r="A13" s="134">
        <v>9</v>
      </c>
      <c r="B13" s="137" t="s">
        <v>216</v>
      </c>
      <c r="C13" s="138">
        <v>24652</v>
      </c>
      <c r="D13" s="139" t="s">
        <v>85</v>
      </c>
      <c r="E13" s="140" t="s">
        <v>28</v>
      </c>
      <c r="F13" s="146" t="s">
        <v>206</v>
      </c>
      <c r="G13" s="144">
        <v>12</v>
      </c>
      <c r="H13" s="141">
        <f t="shared" si="0"/>
        <v>72</v>
      </c>
      <c r="I13" s="141"/>
      <c r="J13" s="141">
        <f t="shared" si="1"/>
        <v>0</v>
      </c>
      <c r="K13" s="141">
        <v>18</v>
      </c>
      <c r="L13" s="141">
        <f t="shared" si="2"/>
        <v>40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131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1</v>
      </c>
      <c r="AK13" s="141">
        <f t="shared" si="14"/>
        <v>3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3</v>
      </c>
      <c r="AY13" s="145">
        <f t="shared" si="22"/>
        <v>15</v>
      </c>
      <c r="AZ13" s="135">
        <f t="shared" si="23"/>
        <v>146</v>
      </c>
    </row>
    <row r="14" spans="1:52" s="105" customFormat="1" ht="13.5">
      <c r="A14" s="134">
        <v>10</v>
      </c>
      <c r="B14" s="137" t="s">
        <v>223</v>
      </c>
      <c r="C14" s="138">
        <v>20352</v>
      </c>
      <c r="D14" s="139" t="s">
        <v>85</v>
      </c>
      <c r="E14" s="140" t="s">
        <v>28</v>
      </c>
      <c r="F14" s="146" t="s">
        <v>206</v>
      </c>
      <c r="G14" s="144">
        <v>12</v>
      </c>
      <c r="H14" s="141">
        <f t="shared" si="0"/>
        <v>72</v>
      </c>
      <c r="I14" s="141"/>
      <c r="J14" s="141">
        <f t="shared" si="1"/>
        <v>0</v>
      </c>
      <c r="K14" s="141">
        <v>17</v>
      </c>
      <c r="L14" s="141">
        <f t="shared" si="2"/>
        <v>38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129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144</v>
      </c>
    </row>
    <row r="15" spans="1:52" s="105" customFormat="1" ht="13.5">
      <c r="A15" s="134">
        <v>11</v>
      </c>
      <c r="B15" s="137" t="s">
        <v>343</v>
      </c>
      <c r="C15" s="138">
        <v>21700</v>
      </c>
      <c r="D15" s="139" t="s">
        <v>40</v>
      </c>
      <c r="E15" s="140" t="s">
        <v>28</v>
      </c>
      <c r="F15" s="146" t="s">
        <v>206</v>
      </c>
      <c r="G15" s="144">
        <v>12</v>
      </c>
      <c r="H15" s="141">
        <f t="shared" si="0"/>
        <v>72</v>
      </c>
      <c r="I15" s="141"/>
      <c r="J15" s="141">
        <f t="shared" si="1"/>
        <v>0</v>
      </c>
      <c r="K15" s="141">
        <v>17</v>
      </c>
      <c r="L15" s="141">
        <f t="shared" si="2"/>
        <v>38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129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135">
        <f t="shared" si="23"/>
        <v>144</v>
      </c>
    </row>
    <row r="16" spans="1:52" s="105" customFormat="1" ht="15" customHeight="1">
      <c r="A16" s="134">
        <v>12</v>
      </c>
      <c r="B16" s="137" t="s">
        <v>224</v>
      </c>
      <c r="C16" s="138">
        <v>22904</v>
      </c>
      <c r="D16" s="139" t="s">
        <v>85</v>
      </c>
      <c r="E16" s="140" t="s">
        <v>28</v>
      </c>
      <c r="F16" s="146" t="s">
        <v>206</v>
      </c>
      <c r="G16" s="144">
        <v>12</v>
      </c>
      <c r="H16" s="141">
        <f t="shared" si="0"/>
        <v>72</v>
      </c>
      <c r="I16" s="141"/>
      <c r="J16" s="141">
        <f t="shared" si="1"/>
        <v>0</v>
      </c>
      <c r="K16" s="141">
        <v>17</v>
      </c>
      <c r="L16" s="141">
        <f t="shared" si="2"/>
        <v>38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129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135">
        <f t="shared" si="23"/>
        <v>144</v>
      </c>
    </row>
    <row r="17" spans="1:52" s="105" customFormat="1" ht="13.5">
      <c r="A17" s="134">
        <v>13</v>
      </c>
      <c r="B17" s="137" t="s">
        <v>218</v>
      </c>
      <c r="C17" s="138">
        <v>22972</v>
      </c>
      <c r="D17" s="139" t="s">
        <v>85</v>
      </c>
      <c r="E17" s="140" t="s">
        <v>28</v>
      </c>
      <c r="F17" s="146" t="s">
        <v>206</v>
      </c>
      <c r="G17" s="144">
        <v>12</v>
      </c>
      <c r="H17" s="141">
        <f t="shared" si="0"/>
        <v>72</v>
      </c>
      <c r="I17" s="141"/>
      <c r="J17" s="141">
        <f t="shared" si="1"/>
        <v>0</v>
      </c>
      <c r="K17" s="141">
        <v>17</v>
      </c>
      <c r="L17" s="141">
        <f t="shared" si="2"/>
        <v>38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129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3</v>
      </c>
      <c r="AY17" s="145">
        <f t="shared" si="22"/>
        <v>15</v>
      </c>
      <c r="AZ17" s="135">
        <f t="shared" si="23"/>
        <v>144</v>
      </c>
    </row>
    <row r="18" spans="1:52" s="105" customFormat="1" ht="13.5">
      <c r="A18" s="134">
        <v>14</v>
      </c>
      <c r="B18" s="137" t="s">
        <v>208</v>
      </c>
      <c r="C18" s="138">
        <v>23265</v>
      </c>
      <c r="D18" s="139" t="s">
        <v>85</v>
      </c>
      <c r="E18" s="140" t="s">
        <v>28</v>
      </c>
      <c r="F18" s="146" t="s">
        <v>206</v>
      </c>
      <c r="G18" s="144">
        <v>12</v>
      </c>
      <c r="H18" s="141">
        <f t="shared" si="0"/>
        <v>72</v>
      </c>
      <c r="I18" s="141"/>
      <c r="J18" s="141">
        <f t="shared" si="1"/>
        <v>0</v>
      </c>
      <c r="K18" s="141">
        <v>17</v>
      </c>
      <c r="L18" s="141">
        <f t="shared" si="2"/>
        <v>38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129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3</v>
      </c>
      <c r="AY18" s="145">
        <f t="shared" si="22"/>
        <v>15</v>
      </c>
      <c r="AZ18" s="135">
        <f t="shared" si="23"/>
        <v>144</v>
      </c>
    </row>
    <row r="19" spans="1:52" s="105" customFormat="1" ht="13.5">
      <c r="A19" s="134">
        <v>15</v>
      </c>
      <c r="B19" s="137" t="s">
        <v>221</v>
      </c>
      <c r="C19" s="138">
        <v>23949</v>
      </c>
      <c r="D19" s="139" t="s">
        <v>85</v>
      </c>
      <c r="E19" s="140" t="s">
        <v>28</v>
      </c>
      <c r="F19" s="146" t="s">
        <v>206</v>
      </c>
      <c r="G19" s="144">
        <v>12</v>
      </c>
      <c r="H19" s="141">
        <f t="shared" si="0"/>
        <v>72</v>
      </c>
      <c r="I19" s="141"/>
      <c r="J19" s="141">
        <f t="shared" si="1"/>
        <v>0</v>
      </c>
      <c r="K19" s="141">
        <v>17</v>
      </c>
      <c r="L19" s="141">
        <f t="shared" si="2"/>
        <v>38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129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135">
        <f t="shared" si="23"/>
        <v>144</v>
      </c>
    </row>
    <row r="20" spans="1:52" s="105" customFormat="1" ht="13.5">
      <c r="A20" s="134">
        <v>16</v>
      </c>
      <c r="B20" s="137" t="s">
        <v>214</v>
      </c>
      <c r="C20" s="138">
        <v>23096</v>
      </c>
      <c r="D20" s="139" t="s">
        <v>85</v>
      </c>
      <c r="E20" s="140" t="s">
        <v>28</v>
      </c>
      <c r="F20" s="146" t="s">
        <v>206</v>
      </c>
      <c r="G20" s="144">
        <v>12</v>
      </c>
      <c r="H20" s="141">
        <f t="shared" si="0"/>
        <v>72</v>
      </c>
      <c r="I20" s="141"/>
      <c r="J20" s="141">
        <f t="shared" si="1"/>
        <v>0</v>
      </c>
      <c r="K20" s="141">
        <v>16</v>
      </c>
      <c r="L20" s="141">
        <f t="shared" si="2"/>
        <v>36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3</v>
      </c>
      <c r="R20" s="142">
        <f t="shared" si="5"/>
        <v>9</v>
      </c>
      <c r="S20" s="143">
        <f t="shared" si="6"/>
        <v>127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135">
        <f t="shared" si="23"/>
        <v>142</v>
      </c>
    </row>
    <row r="21" spans="1:52" s="105" customFormat="1" ht="13.5">
      <c r="A21" s="134">
        <v>17</v>
      </c>
      <c r="B21" s="137" t="s">
        <v>215</v>
      </c>
      <c r="C21" s="138">
        <v>21093</v>
      </c>
      <c r="D21" s="139" t="s">
        <v>85</v>
      </c>
      <c r="E21" s="140" t="s">
        <v>28</v>
      </c>
      <c r="F21" s="146" t="s">
        <v>206</v>
      </c>
      <c r="G21" s="144">
        <v>10</v>
      </c>
      <c r="H21" s="141">
        <f t="shared" si="0"/>
        <v>60</v>
      </c>
      <c r="I21" s="141"/>
      <c r="J21" s="141">
        <f t="shared" si="1"/>
        <v>0</v>
      </c>
      <c r="K21" s="141">
        <v>20</v>
      </c>
      <c r="L21" s="141">
        <f t="shared" si="2"/>
        <v>44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123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 t="s">
        <v>119</v>
      </c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2</v>
      </c>
      <c r="AK21" s="141">
        <f t="shared" si="14"/>
        <v>6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6</v>
      </c>
      <c r="AY21" s="145">
        <f t="shared" si="22"/>
        <v>18</v>
      </c>
      <c r="AZ21" s="135">
        <f t="shared" si="23"/>
        <v>141</v>
      </c>
    </row>
    <row r="22" spans="1:52" s="105" customFormat="1" ht="13.5">
      <c r="A22" s="134">
        <v>18</v>
      </c>
      <c r="B22" s="137" t="s">
        <v>222</v>
      </c>
      <c r="C22" s="138">
        <v>22764</v>
      </c>
      <c r="D22" s="139" t="s">
        <v>85</v>
      </c>
      <c r="E22" s="140" t="s">
        <v>28</v>
      </c>
      <c r="F22" s="146" t="s">
        <v>206</v>
      </c>
      <c r="G22" s="144">
        <v>12</v>
      </c>
      <c r="H22" s="141">
        <f t="shared" si="0"/>
        <v>72</v>
      </c>
      <c r="I22" s="141"/>
      <c r="J22" s="141">
        <f t="shared" si="1"/>
        <v>0</v>
      </c>
      <c r="K22" s="141">
        <v>16</v>
      </c>
      <c r="L22" s="141">
        <f t="shared" si="2"/>
        <v>36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127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 t="s">
        <v>119</v>
      </c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/>
      <c r="AK22" s="141">
        <f t="shared" si="14"/>
        <v>0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0</v>
      </c>
      <c r="AY22" s="145">
        <f t="shared" si="22"/>
        <v>12</v>
      </c>
      <c r="AZ22" s="135">
        <f t="shared" si="23"/>
        <v>139</v>
      </c>
    </row>
    <row r="23" spans="1:52" s="105" customFormat="1" ht="13.5">
      <c r="A23" s="134">
        <v>19</v>
      </c>
      <c r="B23" s="137" t="s">
        <v>207</v>
      </c>
      <c r="C23" s="138">
        <v>24255</v>
      </c>
      <c r="D23" s="139" t="s">
        <v>85</v>
      </c>
      <c r="E23" s="140" t="s">
        <v>28</v>
      </c>
      <c r="F23" s="146" t="s">
        <v>206</v>
      </c>
      <c r="G23" s="144">
        <v>10</v>
      </c>
      <c r="H23" s="141">
        <f t="shared" si="0"/>
        <v>60</v>
      </c>
      <c r="I23" s="141"/>
      <c r="J23" s="141">
        <f t="shared" si="1"/>
        <v>0</v>
      </c>
      <c r="K23" s="141">
        <v>19</v>
      </c>
      <c r="L23" s="141">
        <f t="shared" si="2"/>
        <v>42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121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>
        <v>1</v>
      </c>
      <c r="AS23" s="141">
        <f t="shared" si="18"/>
        <v>1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4</v>
      </c>
      <c r="AY23" s="145">
        <f t="shared" si="22"/>
        <v>16</v>
      </c>
      <c r="AZ23" s="135">
        <f t="shared" si="23"/>
        <v>137</v>
      </c>
    </row>
    <row r="24" spans="1:52" s="105" customFormat="1" ht="13.5">
      <c r="A24" s="134">
        <v>20</v>
      </c>
      <c r="B24" s="137" t="s">
        <v>225</v>
      </c>
      <c r="C24" s="138">
        <v>22201</v>
      </c>
      <c r="D24" s="139" t="s">
        <v>85</v>
      </c>
      <c r="E24" s="140" t="s">
        <v>28</v>
      </c>
      <c r="F24" s="146" t="s">
        <v>206</v>
      </c>
      <c r="G24" s="144">
        <v>10</v>
      </c>
      <c r="H24" s="141">
        <f t="shared" si="0"/>
        <v>60</v>
      </c>
      <c r="I24" s="141"/>
      <c r="J24" s="141">
        <f t="shared" si="1"/>
        <v>0</v>
      </c>
      <c r="K24" s="141">
        <v>19</v>
      </c>
      <c r="L24" s="141">
        <f t="shared" si="2"/>
        <v>42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121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135">
        <f t="shared" si="23"/>
        <v>136</v>
      </c>
    </row>
    <row r="25" s="105" customFormat="1" ht="13.5"/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F62"/>
  <sheetViews>
    <sheetView zoomScale="75" zoomScaleNormal="75" zoomScalePageLayoutView="0" workbookViewId="0" topLeftCell="A20">
      <selection activeCell="A5" sqref="A5:A52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51" width="5.00390625" style="6" customWidth="1"/>
    <col min="52" max="52" width="7.140625" style="6" customWidth="1"/>
    <col min="53" max="16384" width="9.140625" style="1" customWidth="1"/>
  </cols>
  <sheetData>
    <row r="1" spans="1:52" ht="23.25" customHeight="1">
      <c r="A1" s="298" t="s">
        <v>361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300"/>
    </row>
    <row r="2" spans="1:52" ht="23.25" customHeight="1" thickBot="1">
      <c r="A2" s="294" t="s">
        <v>323</v>
      </c>
      <c r="B2" s="295"/>
      <c r="C2" s="295"/>
      <c r="D2" s="295"/>
      <c r="E2" s="295"/>
      <c r="F2" s="295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7"/>
    </row>
    <row r="3" spans="1:52" ht="27.75" customHeight="1">
      <c r="A3" s="307" t="s">
        <v>371</v>
      </c>
      <c r="B3" s="308"/>
      <c r="C3" s="308"/>
      <c r="D3" s="309"/>
      <c r="E3" s="303"/>
      <c r="F3" s="301"/>
      <c r="G3" s="288" t="s">
        <v>6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288" t="s">
        <v>11</v>
      </c>
      <c r="U3" s="289"/>
      <c r="V3" s="289"/>
      <c r="W3" s="289"/>
      <c r="X3" s="289"/>
      <c r="Y3" s="289"/>
      <c r="Z3" s="289"/>
      <c r="AA3" s="289"/>
      <c r="AB3" s="290"/>
      <c r="AC3" s="291" t="s">
        <v>12</v>
      </c>
      <c r="AD3" s="292"/>
      <c r="AE3" s="293"/>
      <c r="AF3" s="291" t="s">
        <v>23</v>
      </c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3"/>
      <c r="AZ3" s="286" t="s">
        <v>24</v>
      </c>
    </row>
    <row r="4" spans="1:52" s="31" customFormat="1" ht="120.75" customHeight="1">
      <c r="A4" s="76" t="s">
        <v>338</v>
      </c>
      <c r="B4" s="77" t="s">
        <v>0</v>
      </c>
      <c r="C4" s="305" t="s">
        <v>1</v>
      </c>
      <c r="D4" s="306"/>
      <c r="E4" s="304"/>
      <c r="F4" s="302"/>
      <c r="G4" s="37" t="s">
        <v>2</v>
      </c>
      <c r="H4" s="35" t="s">
        <v>3</v>
      </c>
      <c r="I4" s="35" t="s">
        <v>367</v>
      </c>
      <c r="J4" s="35" t="s">
        <v>3</v>
      </c>
      <c r="K4" s="35" t="s">
        <v>4</v>
      </c>
      <c r="L4" s="35" t="s">
        <v>3</v>
      </c>
      <c r="M4" s="35" t="s">
        <v>368</v>
      </c>
      <c r="N4" s="35" t="s">
        <v>3</v>
      </c>
      <c r="O4" s="35" t="s">
        <v>379</v>
      </c>
      <c r="P4" s="34" t="s">
        <v>3</v>
      </c>
      <c r="Q4" s="35" t="s">
        <v>380</v>
      </c>
      <c r="R4" s="34" t="s">
        <v>3</v>
      </c>
      <c r="S4" s="20" t="s">
        <v>5</v>
      </c>
      <c r="T4" s="37" t="s">
        <v>33</v>
      </c>
      <c r="U4" s="35" t="s">
        <v>3</v>
      </c>
      <c r="V4" s="78" t="s">
        <v>7</v>
      </c>
      <c r="W4" s="35" t="s">
        <v>3</v>
      </c>
      <c r="X4" s="78" t="s">
        <v>369</v>
      </c>
      <c r="Y4" s="35" t="s">
        <v>3</v>
      </c>
      <c r="Z4" s="78" t="s">
        <v>370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36" t="s">
        <v>15</v>
      </c>
      <c r="AG4" s="35" t="s">
        <v>3</v>
      </c>
      <c r="AH4" s="36" t="s">
        <v>16</v>
      </c>
      <c r="AI4" s="35" t="s">
        <v>3</v>
      </c>
      <c r="AJ4" s="36" t="s">
        <v>17</v>
      </c>
      <c r="AK4" s="35" t="s">
        <v>3</v>
      </c>
      <c r="AL4" s="36" t="s">
        <v>18</v>
      </c>
      <c r="AM4" s="35" t="s">
        <v>3</v>
      </c>
      <c r="AN4" s="36" t="s">
        <v>19</v>
      </c>
      <c r="AO4" s="35" t="s">
        <v>3</v>
      </c>
      <c r="AP4" s="36" t="s">
        <v>20</v>
      </c>
      <c r="AQ4" s="35" t="s">
        <v>3</v>
      </c>
      <c r="AR4" s="36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20" t="s">
        <v>22</v>
      </c>
      <c r="AZ4" s="287"/>
    </row>
    <row r="5" spans="1:84" s="102" customFormat="1" ht="18">
      <c r="A5" s="159">
        <v>1</v>
      </c>
      <c r="B5" s="160" t="s">
        <v>90</v>
      </c>
      <c r="C5" s="161">
        <v>22689</v>
      </c>
      <c r="D5" s="162" t="s">
        <v>44</v>
      </c>
      <c r="E5" s="163" t="s">
        <v>28</v>
      </c>
      <c r="F5" s="164" t="s">
        <v>44</v>
      </c>
      <c r="G5" s="165">
        <v>12</v>
      </c>
      <c r="H5" s="155">
        <f aca="true" t="shared" si="0" ref="H5:H52">G5*6</f>
        <v>72</v>
      </c>
      <c r="I5" s="133">
        <v>9</v>
      </c>
      <c r="J5" s="155">
        <f aca="true" t="shared" si="1" ref="J5:J52">I5*6</f>
        <v>54</v>
      </c>
      <c r="K5" s="133">
        <v>9</v>
      </c>
      <c r="L5" s="155">
        <f aca="true" t="shared" si="2" ref="L5:L51">IF(K5&gt;4,K5*2+4,K5*3)</f>
        <v>22</v>
      </c>
      <c r="M5" s="166"/>
      <c r="N5" s="155">
        <f aca="true" t="shared" si="3" ref="N5:N52">IF(M5&gt;4,M5*2+4,M5*3)</f>
        <v>0</v>
      </c>
      <c r="O5" s="166">
        <v>5</v>
      </c>
      <c r="P5" s="166">
        <f aca="true" t="shared" si="4" ref="P5:P19">O5*2</f>
        <v>10</v>
      </c>
      <c r="Q5" s="166">
        <v>3</v>
      </c>
      <c r="R5" s="166">
        <f aca="true" t="shared" si="5" ref="R5:R52">Q5*3</f>
        <v>9</v>
      </c>
      <c r="S5" s="167">
        <f aca="true" t="shared" si="6" ref="S5:S52">H5+J5+L5+N5+P5+R5</f>
        <v>167</v>
      </c>
      <c r="T5" s="165"/>
      <c r="U5" s="155">
        <f aca="true" t="shared" si="7" ref="U5:U52">IF(T5=0,0,6)</f>
        <v>0</v>
      </c>
      <c r="V5" s="155"/>
      <c r="W5" s="155">
        <f aca="true" t="shared" si="8" ref="W5:W52">V5*4</f>
        <v>0</v>
      </c>
      <c r="X5" s="155"/>
      <c r="Y5" s="155">
        <f aca="true" t="shared" si="9" ref="Y5:Y52">X5*3</f>
        <v>0</v>
      </c>
      <c r="Z5" s="155"/>
      <c r="AA5" s="155">
        <f aca="true" t="shared" si="10" ref="AA5:AA52">IF(Z5=0,0,6)</f>
        <v>0</v>
      </c>
      <c r="AB5" s="167">
        <f aca="true" t="shared" si="11" ref="AB5:AB52">U5+W5+Y5+AA5</f>
        <v>0</v>
      </c>
      <c r="AC5" s="165"/>
      <c r="AD5" s="155"/>
      <c r="AE5" s="167"/>
      <c r="AF5" s="165">
        <v>1</v>
      </c>
      <c r="AG5" s="155">
        <f aca="true" t="shared" si="12" ref="AG5:AG52">AF5*12</f>
        <v>12</v>
      </c>
      <c r="AH5" s="155"/>
      <c r="AI5" s="155">
        <f aca="true" t="shared" si="13" ref="AI5:AI52">AH5*5</f>
        <v>0</v>
      </c>
      <c r="AJ5" s="155">
        <v>1</v>
      </c>
      <c r="AK5" s="155">
        <f aca="true" t="shared" si="14" ref="AK5:AK52">AJ5*3</f>
        <v>3</v>
      </c>
      <c r="AL5" s="155"/>
      <c r="AM5" s="155">
        <f aca="true" t="shared" si="15" ref="AM5:AM52">AL5*1</f>
        <v>0</v>
      </c>
      <c r="AN5" s="155"/>
      <c r="AO5" s="155">
        <f aca="true" t="shared" si="16" ref="AO5:AO52">AN5*5</f>
        <v>0</v>
      </c>
      <c r="AP5" s="155"/>
      <c r="AQ5" s="155">
        <f aca="true" t="shared" si="17" ref="AQ5:AQ52">AP5*5</f>
        <v>0</v>
      </c>
      <c r="AR5" s="155"/>
      <c r="AS5" s="155">
        <f aca="true" t="shared" si="18" ref="AS5:AS39">AR5*1</f>
        <v>0</v>
      </c>
      <c r="AT5" s="155"/>
      <c r="AU5" s="155">
        <f aca="true" t="shared" si="19" ref="AU5:AU52">AT5*0.5</f>
        <v>0</v>
      </c>
      <c r="AV5" s="155"/>
      <c r="AW5" s="155">
        <f aca="true" t="shared" si="20" ref="AW5:AW52">AV5*1</f>
        <v>0</v>
      </c>
      <c r="AX5" s="156">
        <f aca="true" t="shared" si="21" ref="AX5:AX52">IF(AI5+AK5+AM5+AO5+AQ5+AS5+AU5+AW5&gt;10,10,AI5+AK5+AM5+AO5+AQ5+AS5+AU5+AW5)</f>
        <v>3</v>
      </c>
      <c r="AY5" s="168">
        <f aca="true" t="shared" si="22" ref="AY5:AY52">AG5+AX5</f>
        <v>15</v>
      </c>
      <c r="AZ5" s="169">
        <f aca="true" t="shared" si="23" ref="AZ5:AZ52">S5+AB5+AY5</f>
        <v>182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</row>
    <row r="6" spans="1:84" s="102" customFormat="1" ht="18">
      <c r="A6" s="159">
        <v>2</v>
      </c>
      <c r="B6" s="160" t="s">
        <v>74</v>
      </c>
      <c r="C6" s="161">
        <v>22563</v>
      </c>
      <c r="D6" s="162" t="s">
        <v>44</v>
      </c>
      <c r="E6" s="163" t="s">
        <v>28</v>
      </c>
      <c r="F6" s="164" t="s">
        <v>44</v>
      </c>
      <c r="G6" s="165">
        <v>12</v>
      </c>
      <c r="H6" s="155">
        <f t="shared" si="0"/>
        <v>72</v>
      </c>
      <c r="I6" s="155"/>
      <c r="J6" s="155">
        <f t="shared" si="1"/>
        <v>0</v>
      </c>
      <c r="K6" s="155">
        <v>19</v>
      </c>
      <c r="L6" s="155">
        <f t="shared" si="2"/>
        <v>42</v>
      </c>
      <c r="M6" s="166"/>
      <c r="N6" s="155">
        <f t="shared" si="3"/>
        <v>0</v>
      </c>
      <c r="O6" s="166">
        <v>5</v>
      </c>
      <c r="P6" s="166">
        <f t="shared" si="4"/>
        <v>10</v>
      </c>
      <c r="Q6" s="166">
        <v>3</v>
      </c>
      <c r="R6" s="166">
        <f t="shared" si="5"/>
        <v>9</v>
      </c>
      <c r="S6" s="167">
        <f t="shared" si="6"/>
        <v>133</v>
      </c>
      <c r="T6" s="165"/>
      <c r="U6" s="155">
        <f t="shared" si="7"/>
        <v>0</v>
      </c>
      <c r="V6" s="155"/>
      <c r="W6" s="155">
        <f t="shared" si="8"/>
        <v>0</v>
      </c>
      <c r="X6" s="155">
        <v>1</v>
      </c>
      <c r="Y6" s="155">
        <f t="shared" si="9"/>
        <v>3</v>
      </c>
      <c r="Z6" s="155"/>
      <c r="AA6" s="155">
        <f t="shared" si="10"/>
        <v>0</v>
      </c>
      <c r="AB6" s="167">
        <f t="shared" si="11"/>
        <v>3</v>
      </c>
      <c r="AC6" s="165"/>
      <c r="AD6" s="155"/>
      <c r="AE6" s="167"/>
      <c r="AF6" s="165">
        <v>1</v>
      </c>
      <c r="AG6" s="155">
        <f t="shared" si="12"/>
        <v>12</v>
      </c>
      <c r="AH6" s="155"/>
      <c r="AI6" s="155">
        <f t="shared" si="13"/>
        <v>0</v>
      </c>
      <c r="AJ6" s="155">
        <v>1</v>
      </c>
      <c r="AK6" s="155">
        <f t="shared" si="14"/>
        <v>3</v>
      </c>
      <c r="AL6" s="155"/>
      <c r="AM6" s="155">
        <f t="shared" si="15"/>
        <v>0</v>
      </c>
      <c r="AN6" s="155"/>
      <c r="AO6" s="155">
        <f t="shared" si="16"/>
        <v>0</v>
      </c>
      <c r="AP6" s="155"/>
      <c r="AQ6" s="155">
        <f t="shared" si="17"/>
        <v>0</v>
      </c>
      <c r="AR6" s="155"/>
      <c r="AS6" s="155">
        <f t="shared" si="18"/>
        <v>0</v>
      </c>
      <c r="AT6" s="155"/>
      <c r="AU6" s="155">
        <f t="shared" si="19"/>
        <v>0</v>
      </c>
      <c r="AV6" s="155"/>
      <c r="AW6" s="155">
        <f t="shared" si="20"/>
        <v>0</v>
      </c>
      <c r="AX6" s="156">
        <f t="shared" si="21"/>
        <v>3</v>
      </c>
      <c r="AY6" s="168">
        <f t="shared" si="22"/>
        <v>15</v>
      </c>
      <c r="AZ6" s="169">
        <f t="shared" si="23"/>
        <v>151</v>
      </c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</row>
    <row r="7" spans="1:84" s="102" customFormat="1" ht="18">
      <c r="A7" s="159">
        <v>3</v>
      </c>
      <c r="B7" s="160" t="s">
        <v>124</v>
      </c>
      <c r="C7" s="161">
        <v>24150</v>
      </c>
      <c r="D7" s="162" t="s">
        <v>44</v>
      </c>
      <c r="E7" s="163" t="s">
        <v>28</v>
      </c>
      <c r="F7" s="164" t="s">
        <v>44</v>
      </c>
      <c r="G7" s="165">
        <v>12</v>
      </c>
      <c r="H7" s="155">
        <f t="shared" si="0"/>
        <v>72</v>
      </c>
      <c r="I7" s="155"/>
      <c r="J7" s="155">
        <f t="shared" si="1"/>
        <v>0</v>
      </c>
      <c r="K7" s="155">
        <v>18</v>
      </c>
      <c r="L7" s="155">
        <f t="shared" si="2"/>
        <v>40</v>
      </c>
      <c r="M7" s="166"/>
      <c r="N7" s="155">
        <f t="shared" si="3"/>
        <v>0</v>
      </c>
      <c r="O7" s="166">
        <v>5</v>
      </c>
      <c r="P7" s="166">
        <f t="shared" si="4"/>
        <v>10</v>
      </c>
      <c r="Q7" s="166">
        <v>3</v>
      </c>
      <c r="R7" s="166">
        <f t="shared" si="5"/>
        <v>9</v>
      </c>
      <c r="S7" s="167">
        <f t="shared" si="6"/>
        <v>131</v>
      </c>
      <c r="T7" s="165"/>
      <c r="U7" s="155">
        <f t="shared" si="7"/>
        <v>0</v>
      </c>
      <c r="V7" s="155"/>
      <c r="W7" s="155">
        <f t="shared" si="8"/>
        <v>0</v>
      </c>
      <c r="X7" s="155">
        <v>1</v>
      </c>
      <c r="Y7" s="155">
        <f t="shared" si="9"/>
        <v>3</v>
      </c>
      <c r="Z7" s="155"/>
      <c r="AA7" s="155">
        <f t="shared" si="10"/>
        <v>0</v>
      </c>
      <c r="AB7" s="167">
        <f t="shared" si="11"/>
        <v>3</v>
      </c>
      <c r="AC7" s="165"/>
      <c r="AD7" s="155"/>
      <c r="AE7" s="167"/>
      <c r="AF7" s="165">
        <v>1</v>
      </c>
      <c r="AG7" s="155">
        <f t="shared" si="12"/>
        <v>12</v>
      </c>
      <c r="AH7" s="155"/>
      <c r="AI7" s="155">
        <f t="shared" si="13"/>
        <v>0</v>
      </c>
      <c r="AJ7" s="155">
        <v>1</v>
      </c>
      <c r="AK7" s="155">
        <f t="shared" si="14"/>
        <v>3</v>
      </c>
      <c r="AL7" s="155"/>
      <c r="AM7" s="155">
        <f t="shared" si="15"/>
        <v>0</v>
      </c>
      <c r="AN7" s="155"/>
      <c r="AO7" s="155">
        <f t="shared" si="16"/>
        <v>0</v>
      </c>
      <c r="AP7" s="155"/>
      <c r="AQ7" s="155">
        <f t="shared" si="17"/>
        <v>0</v>
      </c>
      <c r="AR7" s="155"/>
      <c r="AS7" s="155">
        <f t="shared" si="18"/>
        <v>0</v>
      </c>
      <c r="AT7" s="155"/>
      <c r="AU7" s="155">
        <f t="shared" si="19"/>
        <v>0</v>
      </c>
      <c r="AV7" s="155"/>
      <c r="AW7" s="155">
        <f t="shared" si="20"/>
        <v>0</v>
      </c>
      <c r="AX7" s="156">
        <f t="shared" si="21"/>
        <v>3</v>
      </c>
      <c r="AY7" s="168">
        <f t="shared" si="22"/>
        <v>15</v>
      </c>
      <c r="AZ7" s="169">
        <f t="shared" si="23"/>
        <v>149</v>
      </c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</row>
    <row r="8" spans="1:84" s="102" customFormat="1" ht="18">
      <c r="A8" s="159">
        <v>4</v>
      </c>
      <c r="B8" s="160" t="s">
        <v>77</v>
      </c>
      <c r="C8" s="161">
        <v>22485</v>
      </c>
      <c r="D8" s="162" t="s">
        <v>44</v>
      </c>
      <c r="E8" s="163" t="s">
        <v>28</v>
      </c>
      <c r="F8" s="164" t="s">
        <v>44</v>
      </c>
      <c r="G8" s="165">
        <v>12</v>
      </c>
      <c r="H8" s="155">
        <f t="shared" si="0"/>
        <v>72</v>
      </c>
      <c r="I8" s="155"/>
      <c r="J8" s="155">
        <f t="shared" si="1"/>
        <v>0</v>
      </c>
      <c r="K8" s="155">
        <v>19</v>
      </c>
      <c r="L8" s="155">
        <f t="shared" si="2"/>
        <v>42</v>
      </c>
      <c r="M8" s="166"/>
      <c r="N8" s="155">
        <f t="shared" si="3"/>
        <v>0</v>
      </c>
      <c r="O8" s="166">
        <v>5</v>
      </c>
      <c r="P8" s="166">
        <f t="shared" si="4"/>
        <v>10</v>
      </c>
      <c r="Q8" s="166">
        <v>3</v>
      </c>
      <c r="R8" s="166">
        <f t="shared" si="5"/>
        <v>9</v>
      </c>
      <c r="S8" s="167">
        <f t="shared" si="6"/>
        <v>133</v>
      </c>
      <c r="T8" s="165"/>
      <c r="U8" s="155">
        <f t="shared" si="7"/>
        <v>0</v>
      </c>
      <c r="V8" s="155"/>
      <c r="W8" s="155">
        <f t="shared" si="8"/>
        <v>0</v>
      </c>
      <c r="X8" s="155"/>
      <c r="Y8" s="155">
        <f t="shared" si="9"/>
        <v>0</v>
      </c>
      <c r="Z8" s="155"/>
      <c r="AA8" s="155">
        <f t="shared" si="10"/>
        <v>0</v>
      </c>
      <c r="AB8" s="167">
        <f t="shared" si="11"/>
        <v>0</v>
      </c>
      <c r="AC8" s="165"/>
      <c r="AD8" s="155"/>
      <c r="AE8" s="167"/>
      <c r="AF8" s="165">
        <v>1</v>
      </c>
      <c r="AG8" s="155">
        <f t="shared" si="12"/>
        <v>12</v>
      </c>
      <c r="AH8" s="155"/>
      <c r="AI8" s="155">
        <f t="shared" si="13"/>
        <v>0</v>
      </c>
      <c r="AJ8" s="155">
        <v>1</v>
      </c>
      <c r="AK8" s="155">
        <f t="shared" si="14"/>
        <v>3</v>
      </c>
      <c r="AL8" s="155"/>
      <c r="AM8" s="155">
        <f t="shared" si="15"/>
        <v>0</v>
      </c>
      <c r="AN8" s="155"/>
      <c r="AO8" s="155">
        <f t="shared" si="16"/>
        <v>0</v>
      </c>
      <c r="AP8" s="155"/>
      <c r="AQ8" s="155">
        <f t="shared" si="17"/>
        <v>0</v>
      </c>
      <c r="AR8" s="155"/>
      <c r="AS8" s="155">
        <f t="shared" si="18"/>
        <v>0</v>
      </c>
      <c r="AT8" s="155"/>
      <c r="AU8" s="155">
        <f t="shared" si="19"/>
        <v>0</v>
      </c>
      <c r="AV8" s="155"/>
      <c r="AW8" s="155">
        <f t="shared" si="20"/>
        <v>0</v>
      </c>
      <c r="AX8" s="156">
        <f t="shared" si="21"/>
        <v>3</v>
      </c>
      <c r="AY8" s="168">
        <f t="shared" si="22"/>
        <v>15</v>
      </c>
      <c r="AZ8" s="169">
        <f t="shared" si="23"/>
        <v>148</v>
      </c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</row>
    <row r="9" spans="1:84" s="102" customFormat="1" ht="18">
      <c r="A9" s="159">
        <v>5</v>
      </c>
      <c r="B9" s="160" t="s">
        <v>69</v>
      </c>
      <c r="C9" s="161">
        <v>22589</v>
      </c>
      <c r="D9" s="162" t="s">
        <v>44</v>
      </c>
      <c r="E9" s="163" t="s">
        <v>28</v>
      </c>
      <c r="F9" s="164" t="s">
        <v>44</v>
      </c>
      <c r="G9" s="165">
        <v>12</v>
      </c>
      <c r="H9" s="155">
        <f t="shared" si="0"/>
        <v>72</v>
      </c>
      <c r="I9" s="155"/>
      <c r="J9" s="155">
        <f t="shared" si="1"/>
        <v>0</v>
      </c>
      <c r="K9" s="155">
        <v>17</v>
      </c>
      <c r="L9" s="155">
        <f t="shared" si="2"/>
        <v>38</v>
      </c>
      <c r="M9" s="166"/>
      <c r="N9" s="155">
        <f t="shared" si="3"/>
        <v>0</v>
      </c>
      <c r="O9" s="166">
        <v>5</v>
      </c>
      <c r="P9" s="166">
        <f t="shared" si="4"/>
        <v>10</v>
      </c>
      <c r="Q9" s="166">
        <v>3</v>
      </c>
      <c r="R9" s="166">
        <f t="shared" si="5"/>
        <v>9</v>
      </c>
      <c r="S9" s="167">
        <f t="shared" si="6"/>
        <v>129</v>
      </c>
      <c r="T9" s="165"/>
      <c r="U9" s="155">
        <f t="shared" si="7"/>
        <v>0</v>
      </c>
      <c r="V9" s="155"/>
      <c r="W9" s="155">
        <f t="shared" si="8"/>
        <v>0</v>
      </c>
      <c r="X9" s="155">
        <v>1</v>
      </c>
      <c r="Y9" s="155">
        <f t="shared" si="9"/>
        <v>3</v>
      </c>
      <c r="Z9" s="155"/>
      <c r="AA9" s="155">
        <f t="shared" si="10"/>
        <v>0</v>
      </c>
      <c r="AB9" s="167">
        <f t="shared" si="11"/>
        <v>3</v>
      </c>
      <c r="AC9" s="165"/>
      <c r="AD9" s="155"/>
      <c r="AE9" s="167" t="s">
        <v>119</v>
      </c>
      <c r="AF9" s="165">
        <v>1</v>
      </c>
      <c r="AG9" s="155">
        <f t="shared" si="12"/>
        <v>12</v>
      </c>
      <c r="AH9" s="155"/>
      <c r="AI9" s="155">
        <f t="shared" si="13"/>
        <v>0</v>
      </c>
      <c r="AJ9" s="155">
        <v>1</v>
      </c>
      <c r="AK9" s="155">
        <f t="shared" si="14"/>
        <v>3</v>
      </c>
      <c r="AL9" s="155"/>
      <c r="AM9" s="155">
        <f t="shared" si="15"/>
        <v>0</v>
      </c>
      <c r="AN9" s="155"/>
      <c r="AO9" s="155">
        <f t="shared" si="16"/>
        <v>0</v>
      </c>
      <c r="AP9" s="155"/>
      <c r="AQ9" s="155">
        <f t="shared" si="17"/>
        <v>0</v>
      </c>
      <c r="AR9" s="155"/>
      <c r="AS9" s="155">
        <f t="shared" si="18"/>
        <v>0</v>
      </c>
      <c r="AT9" s="155"/>
      <c r="AU9" s="155">
        <f t="shared" si="19"/>
        <v>0</v>
      </c>
      <c r="AV9" s="155"/>
      <c r="AW9" s="155">
        <f t="shared" si="20"/>
        <v>0</v>
      </c>
      <c r="AX9" s="156">
        <f t="shared" si="21"/>
        <v>3</v>
      </c>
      <c r="AY9" s="168">
        <f t="shared" si="22"/>
        <v>15</v>
      </c>
      <c r="AZ9" s="169">
        <f t="shared" si="23"/>
        <v>147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</row>
    <row r="10" spans="1:84" s="102" customFormat="1" ht="18">
      <c r="A10" s="159">
        <v>6</v>
      </c>
      <c r="B10" s="160" t="s">
        <v>80</v>
      </c>
      <c r="C10" s="161">
        <v>24136</v>
      </c>
      <c r="D10" s="162" t="s">
        <v>44</v>
      </c>
      <c r="E10" s="163" t="s">
        <v>28</v>
      </c>
      <c r="F10" s="164" t="s">
        <v>44</v>
      </c>
      <c r="G10" s="165">
        <v>12</v>
      </c>
      <c r="H10" s="155">
        <f t="shared" si="0"/>
        <v>72</v>
      </c>
      <c r="I10" s="155"/>
      <c r="J10" s="155">
        <f t="shared" si="1"/>
        <v>0</v>
      </c>
      <c r="K10" s="155">
        <v>16</v>
      </c>
      <c r="L10" s="155">
        <f t="shared" si="2"/>
        <v>36</v>
      </c>
      <c r="M10" s="166"/>
      <c r="N10" s="155">
        <f t="shared" si="3"/>
        <v>0</v>
      </c>
      <c r="O10" s="166">
        <v>5</v>
      </c>
      <c r="P10" s="166">
        <f t="shared" si="4"/>
        <v>10</v>
      </c>
      <c r="Q10" s="166">
        <v>3</v>
      </c>
      <c r="R10" s="166">
        <f t="shared" si="5"/>
        <v>9</v>
      </c>
      <c r="S10" s="167">
        <f t="shared" si="6"/>
        <v>127</v>
      </c>
      <c r="T10" s="165"/>
      <c r="U10" s="155">
        <f t="shared" si="7"/>
        <v>0</v>
      </c>
      <c r="V10" s="155"/>
      <c r="W10" s="155">
        <f t="shared" si="8"/>
        <v>0</v>
      </c>
      <c r="X10" s="155"/>
      <c r="Y10" s="155">
        <f t="shared" si="9"/>
        <v>0</v>
      </c>
      <c r="Z10" s="155"/>
      <c r="AA10" s="155">
        <f t="shared" si="10"/>
        <v>0</v>
      </c>
      <c r="AB10" s="167">
        <f t="shared" si="11"/>
        <v>0</v>
      </c>
      <c r="AC10" s="165"/>
      <c r="AD10" s="155"/>
      <c r="AE10" s="167"/>
      <c r="AF10" s="165">
        <v>1</v>
      </c>
      <c r="AG10" s="155">
        <f t="shared" si="12"/>
        <v>12</v>
      </c>
      <c r="AH10" s="155"/>
      <c r="AI10" s="155">
        <f t="shared" si="13"/>
        <v>0</v>
      </c>
      <c r="AJ10" s="155"/>
      <c r="AK10" s="155">
        <f t="shared" si="14"/>
        <v>0</v>
      </c>
      <c r="AL10" s="155">
        <v>3</v>
      </c>
      <c r="AM10" s="155">
        <f t="shared" si="15"/>
        <v>3</v>
      </c>
      <c r="AN10" s="155">
        <v>1</v>
      </c>
      <c r="AO10" s="155">
        <f t="shared" si="16"/>
        <v>5</v>
      </c>
      <c r="AP10" s="155"/>
      <c r="AQ10" s="155">
        <f t="shared" si="17"/>
        <v>0</v>
      </c>
      <c r="AR10" s="155"/>
      <c r="AS10" s="155">
        <f t="shared" si="18"/>
        <v>0</v>
      </c>
      <c r="AT10" s="155"/>
      <c r="AU10" s="155">
        <f t="shared" si="19"/>
        <v>0</v>
      </c>
      <c r="AV10" s="155"/>
      <c r="AW10" s="155">
        <f t="shared" si="20"/>
        <v>0</v>
      </c>
      <c r="AX10" s="156">
        <f t="shared" si="21"/>
        <v>8</v>
      </c>
      <c r="AY10" s="168">
        <f t="shared" si="22"/>
        <v>20</v>
      </c>
      <c r="AZ10" s="169">
        <f t="shared" si="23"/>
        <v>147</v>
      </c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</row>
    <row r="11" spans="1:84" s="102" customFormat="1" ht="18">
      <c r="A11" s="159">
        <v>7</v>
      </c>
      <c r="B11" s="160" t="s">
        <v>125</v>
      </c>
      <c r="C11" s="161">
        <v>22065</v>
      </c>
      <c r="D11" s="162" t="s">
        <v>44</v>
      </c>
      <c r="E11" s="163" t="s">
        <v>28</v>
      </c>
      <c r="F11" s="164" t="s">
        <v>44</v>
      </c>
      <c r="G11" s="165">
        <v>12</v>
      </c>
      <c r="H11" s="155">
        <f t="shared" si="0"/>
        <v>72</v>
      </c>
      <c r="I11" s="155"/>
      <c r="J11" s="155">
        <f t="shared" si="1"/>
        <v>0</v>
      </c>
      <c r="K11" s="155">
        <v>17</v>
      </c>
      <c r="L11" s="155">
        <f t="shared" si="2"/>
        <v>38</v>
      </c>
      <c r="M11" s="166"/>
      <c r="N11" s="155">
        <f t="shared" si="3"/>
        <v>0</v>
      </c>
      <c r="O11" s="166">
        <v>5</v>
      </c>
      <c r="P11" s="166">
        <f t="shared" si="4"/>
        <v>10</v>
      </c>
      <c r="Q11" s="166">
        <v>3</v>
      </c>
      <c r="R11" s="166">
        <f t="shared" si="5"/>
        <v>9</v>
      </c>
      <c r="S11" s="167">
        <f t="shared" si="6"/>
        <v>129</v>
      </c>
      <c r="T11" s="165"/>
      <c r="U11" s="155">
        <f t="shared" si="7"/>
        <v>0</v>
      </c>
      <c r="V11" s="155"/>
      <c r="W11" s="155">
        <f t="shared" si="8"/>
        <v>0</v>
      </c>
      <c r="X11" s="155"/>
      <c r="Y11" s="155">
        <f t="shared" si="9"/>
        <v>0</v>
      </c>
      <c r="Z11" s="155"/>
      <c r="AA11" s="155">
        <f t="shared" si="10"/>
        <v>0</v>
      </c>
      <c r="AB11" s="167">
        <f t="shared" si="11"/>
        <v>0</v>
      </c>
      <c r="AC11" s="165"/>
      <c r="AD11" s="155"/>
      <c r="AE11" s="167"/>
      <c r="AF11" s="165">
        <v>1</v>
      </c>
      <c r="AG11" s="155">
        <f t="shared" si="12"/>
        <v>12</v>
      </c>
      <c r="AH11" s="155"/>
      <c r="AI11" s="155">
        <f t="shared" si="13"/>
        <v>0</v>
      </c>
      <c r="AJ11" s="155">
        <v>1</v>
      </c>
      <c r="AK11" s="155">
        <f t="shared" si="14"/>
        <v>3</v>
      </c>
      <c r="AL11" s="155"/>
      <c r="AM11" s="155">
        <f t="shared" si="15"/>
        <v>0</v>
      </c>
      <c r="AN11" s="155"/>
      <c r="AO11" s="155">
        <f t="shared" si="16"/>
        <v>0</v>
      </c>
      <c r="AP11" s="155"/>
      <c r="AQ11" s="155">
        <f t="shared" si="17"/>
        <v>0</v>
      </c>
      <c r="AR11" s="155"/>
      <c r="AS11" s="155">
        <f t="shared" si="18"/>
        <v>0</v>
      </c>
      <c r="AT11" s="155"/>
      <c r="AU11" s="155">
        <f t="shared" si="19"/>
        <v>0</v>
      </c>
      <c r="AV11" s="155"/>
      <c r="AW11" s="155">
        <f t="shared" si="20"/>
        <v>0</v>
      </c>
      <c r="AX11" s="156">
        <f t="shared" si="21"/>
        <v>3</v>
      </c>
      <c r="AY11" s="168">
        <f t="shared" si="22"/>
        <v>15</v>
      </c>
      <c r="AZ11" s="169">
        <f t="shared" si="23"/>
        <v>144</v>
      </c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</row>
    <row r="12" spans="1:84" s="102" customFormat="1" ht="18">
      <c r="A12" s="159">
        <v>8</v>
      </c>
      <c r="B12" s="160" t="s">
        <v>89</v>
      </c>
      <c r="C12" s="161">
        <v>23286</v>
      </c>
      <c r="D12" s="162" t="s">
        <v>44</v>
      </c>
      <c r="E12" s="163" t="s">
        <v>28</v>
      </c>
      <c r="F12" s="164" t="s">
        <v>44</v>
      </c>
      <c r="G12" s="165">
        <v>12</v>
      </c>
      <c r="H12" s="155">
        <f t="shared" si="0"/>
        <v>72</v>
      </c>
      <c r="I12" s="155"/>
      <c r="J12" s="155">
        <f t="shared" si="1"/>
        <v>0</v>
      </c>
      <c r="K12" s="155">
        <v>17</v>
      </c>
      <c r="L12" s="155">
        <f t="shared" si="2"/>
        <v>38</v>
      </c>
      <c r="M12" s="166"/>
      <c r="N12" s="155">
        <f t="shared" si="3"/>
        <v>0</v>
      </c>
      <c r="O12" s="166">
        <v>5</v>
      </c>
      <c r="P12" s="166">
        <f t="shared" si="4"/>
        <v>10</v>
      </c>
      <c r="Q12" s="166">
        <v>3</v>
      </c>
      <c r="R12" s="166">
        <f t="shared" si="5"/>
        <v>9</v>
      </c>
      <c r="S12" s="167">
        <f t="shared" si="6"/>
        <v>129</v>
      </c>
      <c r="T12" s="165"/>
      <c r="U12" s="155">
        <f t="shared" si="7"/>
        <v>0</v>
      </c>
      <c r="V12" s="155"/>
      <c r="W12" s="155">
        <f t="shared" si="8"/>
        <v>0</v>
      </c>
      <c r="X12" s="155"/>
      <c r="Y12" s="155">
        <f t="shared" si="9"/>
        <v>0</v>
      </c>
      <c r="Z12" s="155"/>
      <c r="AA12" s="155">
        <f t="shared" si="10"/>
        <v>0</v>
      </c>
      <c r="AB12" s="167">
        <f t="shared" si="11"/>
        <v>0</v>
      </c>
      <c r="AC12" s="165"/>
      <c r="AD12" s="155"/>
      <c r="AE12" s="167"/>
      <c r="AF12" s="165">
        <v>1</v>
      </c>
      <c r="AG12" s="155">
        <f t="shared" si="12"/>
        <v>12</v>
      </c>
      <c r="AH12" s="155"/>
      <c r="AI12" s="155">
        <f t="shared" si="13"/>
        <v>0</v>
      </c>
      <c r="AJ12" s="155">
        <v>1</v>
      </c>
      <c r="AK12" s="155">
        <f t="shared" si="14"/>
        <v>3</v>
      </c>
      <c r="AL12" s="155"/>
      <c r="AM12" s="155">
        <f t="shared" si="15"/>
        <v>0</v>
      </c>
      <c r="AN12" s="155"/>
      <c r="AO12" s="155">
        <f t="shared" si="16"/>
        <v>0</v>
      </c>
      <c r="AP12" s="155"/>
      <c r="AQ12" s="155">
        <f t="shared" si="17"/>
        <v>0</v>
      </c>
      <c r="AR12" s="155"/>
      <c r="AS12" s="155">
        <f t="shared" si="18"/>
        <v>0</v>
      </c>
      <c r="AT12" s="155"/>
      <c r="AU12" s="155">
        <f t="shared" si="19"/>
        <v>0</v>
      </c>
      <c r="AV12" s="155"/>
      <c r="AW12" s="155">
        <f t="shared" si="20"/>
        <v>0</v>
      </c>
      <c r="AX12" s="156">
        <f t="shared" si="21"/>
        <v>3</v>
      </c>
      <c r="AY12" s="168">
        <f t="shared" si="22"/>
        <v>15</v>
      </c>
      <c r="AZ12" s="169">
        <f t="shared" si="23"/>
        <v>144</v>
      </c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</row>
    <row r="13" spans="1:84" s="102" customFormat="1" ht="18">
      <c r="A13" s="159">
        <v>9</v>
      </c>
      <c r="B13" s="160" t="s">
        <v>82</v>
      </c>
      <c r="C13" s="161">
        <v>24335</v>
      </c>
      <c r="D13" s="162" t="s">
        <v>44</v>
      </c>
      <c r="E13" s="163" t="s">
        <v>28</v>
      </c>
      <c r="F13" s="164" t="s">
        <v>44</v>
      </c>
      <c r="G13" s="165">
        <v>12</v>
      </c>
      <c r="H13" s="155">
        <f t="shared" si="0"/>
        <v>72</v>
      </c>
      <c r="I13" s="155"/>
      <c r="J13" s="155">
        <f t="shared" si="1"/>
        <v>0</v>
      </c>
      <c r="K13" s="155">
        <v>16</v>
      </c>
      <c r="L13" s="155">
        <f t="shared" si="2"/>
        <v>36</v>
      </c>
      <c r="M13" s="166"/>
      <c r="N13" s="155">
        <f t="shared" si="3"/>
        <v>0</v>
      </c>
      <c r="O13" s="166">
        <v>5</v>
      </c>
      <c r="P13" s="166">
        <f t="shared" si="4"/>
        <v>10</v>
      </c>
      <c r="Q13" s="166">
        <v>3</v>
      </c>
      <c r="R13" s="166">
        <f t="shared" si="5"/>
        <v>9</v>
      </c>
      <c r="S13" s="167">
        <f t="shared" si="6"/>
        <v>127</v>
      </c>
      <c r="T13" s="165"/>
      <c r="U13" s="155">
        <f t="shared" si="7"/>
        <v>0</v>
      </c>
      <c r="V13" s="155"/>
      <c r="W13" s="155">
        <f t="shared" si="8"/>
        <v>0</v>
      </c>
      <c r="X13" s="155"/>
      <c r="Y13" s="155">
        <f t="shared" si="9"/>
        <v>0</v>
      </c>
      <c r="Z13" s="155"/>
      <c r="AA13" s="155">
        <f t="shared" si="10"/>
        <v>0</v>
      </c>
      <c r="AB13" s="167">
        <f t="shared" si="11"/>
        <v>0</v>
      </c>
      <c r="AC13" s="165"/>
      <c r="AD13" s="155"/>
      <c r="AE13" s="167"/>
      <c r="AF13" s="165">
        <v>1</v>
      </c>
      <c r="AG13" s="155">
        <f t="shared" si="12"/>
        <v>12</v>
      </c>
      <c r="AH13" s="155"/>
      <c r="AI13" s="155">
        <f t="shared" si="13"/>
        <v>0</v>
      </c>
      <c r="AJ13" s="155"/>
      <c r="AK13" s="155">
        <f t="shared" si="14"/>
        <v>0</v>
      </c>
      <c r="AL13" s="155"/>
      <c r="AM13" s="155">
        <f t="shared" si="15"/>
        <v>0</v>
      </c>
      <c r="AN13" s="155">
        <v>1</v>
      </c>
      <c r="AO13" s="155">
        <f t="shared" si="16"/>
        <v>5</v>
      </c>
      <c r="AP13" s="155"/>
      <c r="AQ13" s="155">
        <f t="shared" si="17"/>
        <v>0</v>
      </c>
      <c r="AR13" s="155"/>
      <c r="AS13" s="155">
        <f t="shared" si="18"/>
        <v>0</v>
      </c>
      <c r="AT13" s="155"/>
      <c r="AU13" s="155">
        <f t="shared" si="19"/>
        <v>0</v>
      </c>
      <c r="AV13" s="155"/>
      <c r="AW13" s="155">
        <f t="shared" si="20"/>
        <v>0</v>
      </c>
      <c r="AX13" s="156">
        <f t="shared" si="21"/>
        <v>5</v>
      </c>
      <c r="AY13" s="168">
        <f t="shared" si="22"/>
        <v>17</v>
      </c>
      <c r="AZ13" s="169">
        <f t="shared" si="23"/>
        <v>144</v>
      </c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</row>
    <row r="14" spans="1:84" s="102" customFormat="1" ht="18">
      <c r="A14" s="159">
        <v>10</v>
      </c>
      <c r="B14" s="160" t="s">
        <v>64</v>
      </c>
      <c r="C14" s="161">
        <v>23633</v>
      </c>
      <c r="D14" s="162" t="s">
        <v>44</v>
      </c>
      <c r="E14" s="163" t="s">
        <v>28</v>
      </c>
      <c r="F14" s="164" t="s">
        <v>44</v>
      </c>
      <c r="G14" s="165">
        <v>12</v>
      </c>
      <c r="H14" s="155">
        <f t="shared" si="0"/>
        <v>72</v>
      </c>
      <c r="I14" s="155"/>
      <c r="J14" s="155">
        <f t="shared" si="1"/>
        <v>0</v>
      </c>
      <c r="K14" s="155">
        <v>15</v>
      </c>
      <c r="L14" s="155">
        <f t="shared" si="2"/>
        <v>34</v>
      </c>
      <c r="M14" s="166"/>
      <c r="N14" s="155">
        <f t="shared" si="3"/>
        <v>0</v>
      </c>
      <c r="O14" s="166">
        <v>5</v>
      </c>
      <c r="P14" s="166">
        <f t="shared" si="4"/>
        <v>10</v>
      </c>
      <c r="Q14" s="166">
        <v>3</v>
      </c>
      <c r="R14" s="166">
        <f t="shared" si="5"/>
        <v>9</v>
      </c>
      <c r="S14" s="167">
        <f t="shared" si="6"/>
        <v>125</v>
      </c>
      <c r="T14" s="165"/>
      <c r="U14" s="155">
        <f t="shared" si="7"/>
        <v>0</v>
      </c>
      <c r="V14" s="155"/>
      <c r="W14" s="155">
        <f t="shared" si="8"/>
        <v>0</v>
      </c>
      <c r="X14" s="155">
        <v>1</v>
      </c>
      <c r="Y14" s="155">
        <f t="shared" si="9"/>
        <v>3</v>
      </c>
      <c r="Z14" s="155"/>
      <c r="AA14" s="155">
        <f t="shared" si="10"/>
        <v>0</v>
      </c>
      <c r="AB14" s="167">
        <f t="shared" si="11"/>
        <v>3</v>
      </c>
      <c r="AC14" s="165"/>
      <c r="AD14" s="155"/>
      <c r="AE14" s="167"/>
      <c r="AF14" s="165">
        <v>1</v>
      </c>
      <c r="AG14" s="155">
        <f t="shared" si="12"/>
        <v>12</v>
      </c>
      <c r="AH14" s="155"/>
      <c r="AI14" s="155">
        <f t="shared" si="13"/>
        <v>0</v>
      </c>
      <c r="AJ14" s="155">
        <v>1</v>
      </c>
      <c r="AK14" s="155">
        <f t="shared" si="14"/>
        <v>3</v>
      </c>
      <c r="AL14" s="155"/>
      <c r="AM14" s="155">
        <f t="shared" si="15"/>
        <v>0</v>
      </c>
      <c r="AN14" s="155"/>
      <c r="AO14" s="155">
        <f t="shared" si="16"/>
        <v>0</v>
      </c>
      <c r="AP14" s="155"/>
      <c r="AQ14" s="155">
        <f t="shared" si="17"/>
        <v>0</v>
      </c>
      <c r="AR14" s="155"/>
      <c r="AS14" s="155">
        <f t="shared" si="18"/>
        <v>0</v>
      </c>
      <c r="AT14" s="155"/>
      <c r="AU14" s="155">
        <f t="shared" si="19"/>
        <v>0</v>
      </c>
      <c r="AV14" s="155"/>
      <c r="AW14" s="155">
        <f t="shared" si="20"/>
        <v>0</v>
      </c>
      <c r="AX14" s="156">
        <f t="shared" si="21"/>
        <v>3</v>
      </c>
      <c r="AY14" s="168">
        <f t="shared" si="22"/>
        <v>15</v>
      </c>
      <c r="AZ14" s="169">
        <f t="shared" si="23"/>
        <v>143</v>
      </c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</row>
    <row r="15" spans="1:84" s="102" customFormat="1" ht="18">
      <c r="A15" s="159">
        <v>11</v>
      </c>
      <c r="B15" s="160" t="s">
        <v>91</v>
      </c>
      <c r="C15" s="161">
        <v>24276</v>
      </c>
      <c r="D15" s="162" t="s">
        <v>44</v>
      </c>
      <c r="E15" s="163" t="s">
        <v>28</v>
      </c>
      <c r="F15" s="164" t="s">
        <v>44</v>
      </c>
      <c r="G15" s="165">
        <v>12</v>
      </c>
      <c r="H15" s="155">
        <f t="shared" si="0"/>
        <v>72</v>
      </c>
      <c r="I15" s="155"/>
      <c r="J15" s="155">
        <f t="shared" si="1"/>
        <v>0</v>
      </c>
      <c r="K15" s="155">
        <v>18</v>
      </c>
      <c r="L15" s="155">
        <f t="shared" si="2"/>
        <v>40</v>
      </c>
      <c r="M15" s="166"/>
      <c r="N15" s="155">
        <f t="shared" si="3"/>
        <v>0</v>
      </c>
      <c r="O15" s="166">
        <v>5</v>
      </c>
      <c r="P15" s="166">
        <f t="shared" si="4"/>
        <v>10</v>
      </c>
      <c r="Q15" s="166">
        <v>2</v>
      </c>
      <c r="R15" s="166">
        <f t="shared" si="5"/>
        <v>6</v>
      </c>
      <c r="S15" s="167">
        <f t="shared" si="6"/>
        <v>128</v>
      </c>
      <c r="T15" s="165"/>
      <c r="U15" s="155">
        <f t="shared" si="7"/>
        <v>0</v>
      </c>
      <c r="V15" s="155"/>
      <c r="W15" s="155">
        <f t="shared" si="8"/>
        <v>0</v>
      </c>
      <c r="X15" s="155"/>
      <c r="Y15" s="155">
        <f t="shared" si="9"/>
        <v>0</v>
      </c>
      <c r="Z15" s="155"/>
      <c r="AA15" s="155">
        <f t="shared" si="10"/>
        <v>0</v>
      </c>
      <c r="AB15" s="167">
        <f t="shared" si="11"/>
        <v>0</v>
      </c>
      <c r="AC15" s="165"/>
      <c r="AD15" s="155"/>
      <c r="AE15" s="167"/>
      <c r="AF15" s="165">
        <v>1</v>
      </c>
      <c r="AG15" s="155">
        <f t="shared" si="12"/>
        <v>12</v>
      </c>
      <c r="AH15" s="155"/>
      <c r="AI15" s="155">
        <f t="shared" si="13"/>
        <v>0</v>
      </c>
      <c r="AJ15" s="155">
        <v>1</v>
      </c>
      <c r="AK15" s="155">
        <f t="shared" si="14"/>
        <v>3</v>
      </c>
      <c r="AL15" s="155"/>
      <c r="AM15" s="155">
        <f t="shared" si="15"/>
        <v>0</v>
      </c>
      <c r="AN15" s="155"/>
      <c r="AO15" s="155">
        <f t="shared" si="16"/>
        <v>0</v>
      </c>
      <c r="AP15" s="155"/>
      <c r="AQ15" s="155">
        <f t="shared" si="17"/>
        <v>0</v>
      </c>
      <c r="AR15" s="155"/>
      <c r="AS15" s="155">
        <f t="shared" si="18"/>
        <v>0</v>
      </c>
      <c r="AT15" s="155"/>
      <c r="AU15" s="155">
        <f t="shared" si="19"/>
        <v>0</v>
      </c>
      <c r="AV15" s="155"/>
      <c r="AW15" s="155">
        <f t="shared" si="20"/>
        <v>0</v>
      </c>
      <c r="AX15" s="156">
        <f t="shared" si="21"/>
        <v>3</v>
      </c>
      <c r="AY15" s="168">
        <f t="shared" si="22"/>
        <v>15</v>
      </c>
      <c r="AZ15" s="169">
        <f t="shared" si="23"/>
        <v>143</v>
      </c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</row>
    <row r="16" spans="1:84" s="102" customFormat="1" ht="18">
      <c r="A16" s="159">
        <v>12</v>
      </c>
      <c r="B16" s="160" t="s">
        <v>62</v>
      </c>
      <c r="C16" s="161">
        <v>25175</v>
      </c>
      <c r="D16" s="162" t="s">
        <v>40</v>
      </c>
      <c r="E16" s="163" t="s">
        <v>28</v>
      </c>
      <c r="F16" s="164" t="s">
        <v>44</v>
      </c>
      <c r="G16" s="165">
        <v>12</v>
      </c>
      <c r="H16" s="155">
        <f t="shared" si="0"/>
        <v>72</v>
      </c>
      <c r="I16" s="155"/>
      <c r="J16" s="155">
        <f t="shared" si="1"/>
        <v>0</v>
      </c>
      <c r="K16" s="155">
        <v>15</v>
      </c>
      <c r="L16" s="155">
        <f t="shared" si="2"/>
        <v>34</v>
      </c>
      <c r="M16" s="166"/>
      <c r="N16" s="155">
        <f t="shared" si="3"/>
        <v>0</v>
      </c>
      <c r="O16" s="166">
        <v>5</v>
      </c>
      <c r="P16" s="166">
        <f t="shared" si="4"/>
        <v>10</v>
      </c>
      <c r="Q16" s="166">
        <v>3</v>
      </c>
      <c r="R16" s="166">
        <f t="shared" si="5"/>
        <v>9</v>
      </c>
      <c r="S16" s="167">
        <f t="shared" si="6"/>
        <v>125</v>
      </c>
      <c r="T16" s="165"/>
      <c r="U16" s="155">
        <f t="shared" si="7"/>
        <v>0</v>
      </c>
      <c r="V16" s="155"/>
      <c r="W16" s="155">
        <f t="shared" si="8"/>
        <v>0</v>
      </c>
      <c r="X16" s="155">
        <v>1</v>
      </c>
      <c r="Y16" s="155">
        <f t="shared" si="9"/>
        <v>3</v>
      </c>
      <c r="Z16" s="155"/>
      <c r="AA16" s="155">
        <f t="shared" si="10"/>
        <v>0</v>
      </c>
      <c r="AB16" s="167">
        <f t="shared" si="11"/>
        <v>3</v>
      </c>
      <c r="AC16" s="165"/>
      <c r="AD16" s="155"/>
      <c r="AE16" s="167"/>
      <c r="AF16" s="165">
        <v>1</v>
      </c>
      <c r="AG16" s="155">
        <f t="shared" si="12"/>
        <v>12</v>
      </c>
      <c r="AH16" s="155"/>
      <c r="AI16" s="155">
        <f t="shared" si="13"/>
        <v>0</v>
      </c>
      <c r="AJ16" s="155">
        <v>1</v>
      </c>
      <c r="AK16" s="155">
        <f t="shared" si="14"/>
        <v>3</v>
      </c>
      <c r="AL16" s="155"/>
      <c r="AM16" s="155">
        <f t="shared" si="15"/>
        <v>0</v>
      </c>
      <c r="AN16" s="155"/>
      <c r="AO16" s="155">
        <f t="shared" si="16"/>
        <v>0</v>
      </c>
      <c r="AP16" s="155"/>
      <c r="AQ16" s="155">
        <f t="shared" si="17"/>
        <v>0</v>
      </c>
      <c r="AR16" s="155"/>
      <c r="AS16" s="155">
        <f t="shared" si="18"/>
        <v>0</v>
      </c>
      <c r="AT16" s="155"/>
      <c r="AU16" s="155">
        <f t="shared" si="19"/>
        <v>0</v>
      </c>
      <c r="AV16" s="155"/>
      <c r="AW16" s="155">
        <f t="shared" si="20"/>
        <v>0</v>
      </c>
      <c r="AX16" s="156">
        <f t="shared" si="21"/>
        <v>3</v>
      </c>
      <c r="AY16" s="168">
        <f t="shared" si="22"/>
        <v>15</v>
      </c>
      <c r="AZ16" s="169">
        <f t="shared" si="23"/>
        <v>143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</row>
    <row r="17" spans="1:84" s="102" customFormat="1" ht="18">
      <c r="A17" s="159">
        <v>13</v>
      </c>
      <c r="B17" s="160" t="s">
        <v>66</v>
      </c>
      <c r="C17" s="161">
        <v>25698</v>
      </c>
      <c r="D17" s="162" t="s">
        <v>44</v>
      </c>
      <c r="E17" s="163" t="s">
        <v>28</v>
      </c>
      <c r="F17" s="164" t="s">
        <v>44</v>
      </c>
      <c r="G17" s="165">
        <v>12</v>
      </c>
      <c r="H17" s="155">
        <f t="shared" si="0"/>
        <v>72</v>
      </c>
      <c r="I17" s="155"/>
      <c r="J17" s="155">
        <f t="shared" si="1"/>
        <v>0</v>
      </c>
      <c r="K17" s="155">
        <v>12</v>
      </c>
      <c r="L17" s="155">
        <f t="shared" si="2"/>
        <v>28</v>
      </c>
      <c r="M17" s="166"/>
      <c r="N17" s="155">
        <f t="shared" si="3"/>
        <v>0</v>
      </c>
      <c r="O17" s="166">
        <v>5</v>
      </c>
      <c r="P17" s="166">
        <f t="shared" si="4"/>
        <v>10</v>
      </c>
      <c r="Q17" s="166">
        <v>3</v>
      </c>
      <c r="R17" s="166">
        <f t="shared" si="5"/>
        <v>9</v>
      </c>
      <c r="S17" s="167">
        <f t="shared" si="6"/>
        <v>119</v>
      </c>
      <c r="T17" s="165"/>
      <c r="U17" s="155">
        <f t="shared" si="7"/>
        <v>0</v>
      </c>
      <c r="V17" s="155"/>
      <c r="W17" s="155">
        <f t="shared" si="8"/>
        <v>0</v>
      </c>
      <c r="X17" s="155">
        <v>3</v>
      </c>
      <c r="Y17" s="155">
        <f t="shared" si="9"/>
        <v>9</v>
      </c>
      <c r="Z17" s="155"/>
      <c r="AA17" s="155">
        <f t="shared" si="10"/>
        <v>0</v>
      </c>
      <c r="AB17" s="167">
        <f t="shared" si="11"/>
        <v>9</v>
      </c>
      <c r="AC17" s="165"/>
      <c r="AD17" s="155"/>
      <c r="AE17" s="167"/>
      <c r="AF17" s="165">
        <v>1</v>
      </c>
      <c r="AG17" s="155">
        <f t="shared" si="12"/>
        <v>12</v>
      </c>
      <c r="AH17" s="155"/>
      <c r="AI17" s="155">
        <f t="shared" si="13"/>
        <v>0</v>
      </c>
      <c r="AJ17" s="155">
        <v>1</v>
      </c>
      <c r="AK17" s="155">
        <f t="shared" si="14"/>
        <v>3</v>
      </c>
      <c r="AL17" s="155"/>
      <c r="AM17" s="155">
        <f t="shared" si="15"/>
        <v>0</v>
      </c>
      <c r="AN17" s="155"/>
      <c r="AO17" s="155">
        <f t="shared" si="16"/>
        <v>0</v>
      </c>
      <c r="AP17" s="155"/>
      <c r="AQ17" s="155">
        <f t="shared" si="17"/>
        <v>0</v>
      </c>
      <c r="AR17" s="155"/>
      <c r="AS17" s="155">
        <f t="shared" si="18"/>
        <v>0</v>
      </c>
      <c r="AT17" s="155"/>
      <c r="AU17" s="155">
        <f t="shared" si="19"/>
        <v>0</v>
      </c>
      <c r="AV17" s="155"/>
      <c r="AW17" s="155">
        <f t="shared" si="20"/>
        <v>0</v>
      </c>
      <c r="AX17" s="156">
        <f t="shared" si="21"/>
        <v>3</v>
      </c>
      <c r="AY17" s="168">
        <f t="shared" si="22"/>
        <v>15</v>
      </c>
      <c r="AZ17" s="169">
        <f t="shared" si="23"/>
        <v>143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</row>
    <row r="18" spans="1:84" s="102" customFormat="1" ht="18">
      <c r="A18" s="159">
        <v>14</v>
      </c>
      <c r="B18" s="160" t="s">
        <v>131</v>
      </c>
      <c r="C18" s="161">
        <v>20343</v>
      </c>
      <c r="D18" s="162" t="s">
        <v>44</v>
      </c>
      <c r="E18" s="163" t="s">
        <v>28</v>
      </c>
      <c r="F18" s="164" t="s">
        <v>44</v>
      </c>
      <c r="G18" s="165">
        <v>12</v>
      </c>
      <c r="H18" s="155">
        <f t="shared" si="0"/>
        <v>72</v>
      </c>
      <c r="I18" s="155"/>
      <c r="J18" s="155">
        <f t="shared" si="1"/>
        <v>0</v>
      </c>
      <c r="K18" s="155">
        <v>16</v>
      </c>
      <c r="L18" s="155">
        <f t="shared" si="2"/>
        <v>36</v>
      </c>
      <c r="M18" s="166"/>
      <c r="N18" s="155">
        <f t="shared" si="3"/>
        <v>0</v>
      </c>
      <c r="O18" s="166">
        <v>5</v>
      </c>
      <c r="P18" s="166">
        <f t="shared" si="4"/>
        <v>10</v>
      </c>
      <c r="Q18" s="166">
        <v>3</v>
      </c>
      <c r="R18" s="166">
        <f t="shared" si="5"/>
        <v>9</v>
      </c>
      <c r="S18" s="167">
        <f t="shared" si="6"/>
        <v>127</v>
      </c>
      <c r="T18" s="165"/>
      <c r="U18" s="155">
        <f t="shared" si="7"/>
        <v>0</v>
      </c>
      <c r="V18" s="155"/>
      <c r="W18" s="155">
        <f t="shared" si="8"/>
        <v>0</v>
      </c>
      <c r="X18" s="155"/>
      <c r="Y18" s="155">
        <f t="shared" si="9"/>
        <v>0</v>
      </c>
      <c r="Z18" s="155"/>
      <c r="AA18" s="155">
        <f t="shared" si="10"/>
        <v>0</v>
      </c>
      <c r="AB18" s="167">
        <f t="shared" si="11"/>
        <v>0</v>
      </c>
      <c r="AC18" s="165"/>
      <c r="AD18" s="155"/>
      <c r="AE18" s="167"/>
      <c r="AF18" s="165">
        <v>1</v>
      </c>
      <c r="AG18" s="155">
        <f t="shared" si="12"/>
        <v>12</v>
      </c>
      <c r="AH18" s="155"/>
      <c r="AI18" s="155">
        <f t="shared" si="13"/>
        <v>0</v>
      </c>
      <c r="AJ18" s="155">
        <v>1</v>
      </c>
      <c r="AK18" s="155">
        <f t="shared" si="14"/>
        <v>3</v>
      </c>
      <c r="AL18" s="155"/>
      <c r="AM18" s="155">
        <f t="shared" si="15"/>
        <v>0</v>
      </c>
      <c r="AN18" s="155"/>
      <c r="AO18" s="155">
        <f t="shared" si="16"/>
        <v>0</v>
      </c>
      <c r="AP18" s="155"/>
      <c r="AQ18" s="155">
        <f t="shared" si="17"/>
        <v>0</v>
      </c>
      <c r="AR18" s="155"/>
      <c r="AS18" s="155">
        <f t="shared" si="18"/>
        <v>0</v>
      </c>
      <c r="AT18" s="155"/>
      <c r="AU18" s="155">
        <f t="shared" si="19"/>
        <v>0</v>
      </c>
      <c r="AV18" s="155"/>
      <c r="AW18" s="155">
        <f t="shared" si="20"/>
        <v>0</v>
      </c>
      <c r="AX18" s="156">
        <f t="shared" si="21"/>
        <v>3</v>
      </c>
      <c r="AY18" s="168">
        <f t="shared" si="22"/>
        <v>15</v>
      </c>
      <c r="AZ18" s="169">
        <f t="shared" si="23"/>
        <v>142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</row>
    <row r="19" spans="1:84" s="102" customFormat="1" ht="18">
      <c r="A19" s="159">
        <v>15</v>
      </c>
      <c r="B19" s="160" t="s">
        <v>102</v>
      </c>
      <c r="C19" s="161">
        <v>21167</v>
      </c>
      <c r="D19" s="162" t="s">
        <v>44</v>
      </c>
      <c r="E19" s="163" t="s">
        <v>28</v>
      </c>
      <c r="F19" s="164" t="s">
        <v>44</v>
      </c>
      <c r="G19" s="165">
        <v>12</v>
      </c>
      <c r="H19" s="155">
        <f t="shared" si="0"/>
        <v>72</v>
      </c>
      <c r="I19" s="155"/>
      <c r="J19" s="155">
        <f t="shared" si="1"/>
        <v>0</v>
      </c>
      <c r="K19" s="155">
        <v>16</v>
      </c>
      <c r="L19" s="155">
        <f t="shared" si="2"/>
        <v>36</v>
      </c>
      <c r="M19" s="166"/>
      <c r="N19" s="155">
        <f t="shared" si="3"/>
        <v>0</v>
      </c>
      <c r="O19" s="166">
        <v>5</v>
      </c>
      <c r="P19" s="166">
        <f t="shared" si="4"/>
        <v>10</v>
      </c>
      <c r="Q19" s="166">
        <v>3</v>
      </c>
      <c r="R19" s="166">
        <f t="shared" si="5"/>
        <v>9</v>
      </c>
      <c r="S19" s="167">
        <f t="shared" si="6"/>
        <v>127</v>
      </c>
      <c r="T19" s="165"/>
      <c r="U19" s="155">
        <f t="shared" si="7"/>
        <v>0</v>
      </c>
      <c r="V19" s="155"/>
      <c r="W19" s="155">
        <f t="shared" si="8"/>
        <v>0</v>
      </c>
      <c r="X19" s="155"/>
      <c r="Y19" s="155">
        <f t="shared" si="9"/>
        <v>0</v>
      </c>
      <c r="Z19" s="155"/>
      <c r="AA19" s="155">
        <f t="shared" si="10"/>
        <v>0</v>
      </c>
      <c r="AB19" s="167">
        <f t="shared" si="11"/>
        <v>0</v>
      </c>
      <c r="AC19" s="165"/>
      <c r="AD19" s="155"/>
      <c r="AE19" s="167"/>
      <c r="AF19" s="165">
        <v>1</v>
      </c>
      <c r="AG19" s="155">
        <f t="shared" si="12"/>
        <v>12</v>
      </c>
      <c r="AH19" s="155"/>
      <c r="AI19" s="155">
        <f t="shared" si="13"/>
        <v>0</v>
      </c>
      <c r="AJ19" s="155">
        <v>1</v>
      </c>
      <c r="AK19" s="155">
        <f t="shared" si="14"/>
        <v>3</v>
      </c>
      <c r="AL19" s="155"/>
      <c r="AM19" s="155">
        <f t="shared" si="15"/>
        <v>0</v>
      </c>
      <c r="AN19" s="155"/>
      <c r="AO19" s="155">
        <f t="shared" si="16"/>
        <v>0</v>
      </c>
      <c r="AP19" s="155"/>
      <c r="AQ19" s="155">
        <f t="shared" si="17"/>
        <v>0</v>
      </c>
      <c r="AR19" s="155"/>
      <c r="AS19" s="155">
        <f t="shared" si="18"/>
        <v>0</v>
      </c>
      <c r="AT19" s="155"/>
      <c r="AU19" s="155">
        <f t="shared" si="19"/>
        <v>0</v>
      </c>
      <c r="AV19" s="155"/>
      <c r="AW19" s="155">
        <f t="shared" si="20"/>
        <v>0</v>
      </c>
      <c r="AX19" s="156">
        <f t="shared" si="21"/>
        <v>3</v>
      </c>
      <c r="AY19" s="168">
        <f t="shared" si="22"/>
        <v>15</v>
      </c>
      <c r="AZ19" s="169">
        <f t="shared" si="23"/>
        <v>142</v>
      </c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</row>
    <row r="20" spans="1:84" s="102" customFormat="1" ht="18">
      <c r="A20" s="159">
        <v>16</v>
      </c>
      <c r="B20" s="160" t="s">
        <v>76</v>
      </c>
      <c r="C20" s="161">
        <v>19160</v>
      </c>
      <c r="D20" s="162" t="s">
        <v>44</v>
      </c>
      <c r="E20" s="163" t="s">
        <v>28</v>
      </c>
      <c r="F20" s="164" t="s">
        <v>44</v>
      </c>
      <c r="G20" s="165">
        <v>12</v>
      </c>
      <c r="H20" s="155">
        <f t="shared" si="0"/>
        <v>72</v>
      </c>
      <c r="I20" s="155"/>
      <c r="J20" s="155">
        <f t="shared" si="1"/>
        <v>0</v>
      </c>
      <c r="K20" s="155">
        <v>17</v>
      </c>
      <c r="L20" s="155">
        <f t="shared" si="2"/>
        <v>38</v>
      </c>
      <c r="M20" s="166"/>
      <c r="N20" s="155">
        <f t="shared" si="3"/>
        <v>0</v>
      </c>
      <c r="O20" s="166">
        <v>5</v>
      </c>
      <c r="P20" s="166">
        <v>10</v>
      </c>
      <c r="Q20" s="166">
        <v>3</v>
      </c>
      <c r="R20" s="166">
        <f t="shared" si="5"/>
        <v>9</v>
      </c>
      <c r="S20" s="167">
        <f t="shared" si="6"/>
        <v>129</v>
      </c>
      <c r="T20" s="165"/>
      <c r="U20" s="155">
        <f t="shared" si="7"/>
        <v>0</v>
      </c>
      <c r="V20" s="155"/>
      <c r="W20" s="155">
        <f t="shared" si="8"/>
        <v>0</v>
      </c>
      <c r="X20" s="155"/>
      <c r="Y20" s="155">
        <f t="shared" si="9"/>
        <v>0</v>
      </c>
      <c r="Z20" s="155"/>
      <c r="AA20" s="155">
        <f t="shared" si="10"/>
        <v>0</v>
      </c>
      <c r="AB20" s="167">
        <f t="shared" si="11"/>
        <v>0</v>
      </c>
      <c r="AC20" s="165"/>
      <c r="AD20" s="155"/>
      <c r="AE20" s="167"/>
      <c r="AF20" s="165">
        <v>1</v>
      </c>
      <c r="AG20" s="155">
        <f t="shared" si="12"/>
        <v>12</v>
      </c>
      <c r="AH20" s="155"/>
      <c r="AI20" s="155">
        <f t="shared" si="13"/>
        <v>0</v>
      </c>
      <c r="AJ20" s="155"/>
      <c r="AK20" s="155">
        <f t="shared" si="14"/>
        <v>0</v>
      </c>
      <c r="AL20" s="155"/>
      <c r="AM20" s="155">
        <f t="shared" si="15"/>
        <v>0</v>
      </c>
      <c r="AN20" s="155"/>
      <c r="AO20" s="155">
        <f t="shared" si="16"/>
        <v>0</v>
      </c>
      <c r="AP20" s="155"/>
      <c r="AQ20" s="155">
        <f t="shared" si="17"/>
        <v>0</v>
      </c>
      <c r="AR20" s="155"/>
      <c r="AS20" s="155">
        <f t="shared" si="18"/>
        <v>0</v>
      </c>
      <c r="AT20" s="155"/>
      <c r="AU20" s="155">
        <f t="shared" si="19"/>
        <v>0</v>
      </c>
      <c r="AV20" s="155"/>
      <c r="AW20" s="155">
        <f t="shared" si="20"/>
        <v>0</v>
      </c>
      <c r="AX20" s="156">
        <f t="shared" si="21"/>
        <v>0</v>
      </c>
      <c r="AY20" s="168">
        <f t="shared" si="22"/>
        <v>12</v>
      </c>
      <c r="AZ20" s="169">
        <f t="shared" si="23"/>
        <v>141</v>
      </c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</row>
    <row r="21" spans="1:84" s="102" customFormat="1" ht="18">
      <c r="A21" s="159">
        <v>17</v>
      </c>
      <c r="B21" s="170" t="s">
        <v>70</v>
      </c>
      <c r="C21" s="171">
        <v>23460</v>
      </c>
      <c r="D21" s="172" t="s">
        <v>44</v>
      </c>
      <c r="E21" s="173" t="s">
        <v>28</v>
      </c>
      <c r="F21" s="174" t="s">
        <v>44</v>
      </c>
      <c r="G21" s="134">
        <v>12</v>
      </c>
      <c r="H21" s="133">
        <f t="shared" si="0"/>
        <v>72</v>
      </c>
      <c r="I21" s="133"/>
      <c r="J21" s="133">
        <f t="shared" si="1"/>
        <v>0</v>
      </c>
      <c r="K21" s="133">
        <v>15</v>
      </c>
      <c r="L21" s="133">
        <f t="shared" si="2"/>
        <v>34</v>
      </c>
      <c r="M21" s="175"/>
      <c r="N21" s="133">
        <f t="shared" si="3"/>
        <v>0</v>
      </c>
      <c r="O21" s="175">
        <v>5</v>
      </c>
      <c r="P21" s="175">
        <f aca="true" t="shared" si="24" ref="P21:P52">O21*2</f>
        <v>10</v>
      </c>
      <c r="Q21" s="175">
        <v>3</v>
      </c>
      <c r="R21" s="175">
        <f t="shared" si="5"/>
        <v>9</v>
      </c>
      <c r="S21" s="176">
        <f t="shared" si="6"/>
        <v>125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6">
        <f t="shared" si="11"/>
        <v>0</v>
      </c>
      <c r="AC21" s="134"/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7">
        <f t="shared" si="22"/>
        <v>15</v>
      </c>
      <c r="AZ21" s="135">
        <f t="shared" si="23"/>
        <v>140</v>
      </c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4" s="102" customFormat="1" ht="18">
      <c r="A22" s="159">
        <v>18</v>
      </c>
      <c r="B22" s="160" t="s">
        <v>99</v>
      </c>
      <c r="C22" s="161">
        <v>25001</v>
      </c>
      <c r="D22" s="162" t="s">
        <v>85</v>
      </c>
      <c r="E22" s="163" t="s">
        <v>28</v>
      </c>
      <c r="F22" s="164" t="s">
        <v>44</v>
      </c>
      <c r="G22" s="165">
        <v>12</v>
      </c>
      <c r="H22" s="155">
        <f t="shared" si="0"/>
        <v>72</v>
      </c>
      <c r="I22" s="155"/>
      <c r="J22" s="155">
        <f t="shared" si="1"/>
        <v>0</v>
      </c>
      <c r="K22" s="155">
        <v>12</v>
      </c>
      <c r="L22" s="155">
        <f t="shared" si="2"/>
        <v>28</v>
      </c>
      <c r="M22" s="166"/>
      <c r="N22" s="155">
        <f t="shared" si="3"/>
        <v>0</v>
      </c>
      <c r="O22" s="166">
        <v>5</v>
      </c>
      <c r="P22" s="166">
        <f t="shared" si="24"/>
        <v>10</v>
      </c>
      <c r="Q22" s="166">
        <v>3</v>
      </c>
      <c r="R22" s="166">
        <f t="shared" si="5"/>
        <v>9</v>
      </c>
      <c r="S22" s="167">
        <f t="shared" si="6"/>
        <v>119</v>
      </c>
      <c r="T22" s="165"/>
      <c r="U22" s="155">
        <f t="shared" si="7"/>
        <v>0</v>
      </c>
      <c r="V22" s="155"/>
      <c r="W22" s="155">
        <f t="shared" si="8"/>
        <v>0</v>
      </c>
      <c r="X22" s="155"/>
      <c r="Y22" s="155">
        <f t="shared" si="9"/>
        <v>0</v>
      </c>
      <c r="Z22" s="155"/>
      <c r="AA22" s="155">
        <f t="shared" si="10"/>
        <v>0</v>
      </c>
      <c r="AB22" s="167">
        <f t="shared" si="11"/>
        <v>0</v>
      </c>
      <c r="AC22" s="165"/>
      <c r="AD22" s="155"/>
      <c r="AE22" s="167"/>
      <c r="AF22" s="165">
        <v>1</v>
      </c>
      <c r="AG22" s="155">
        <f t="shared" si="12"/>
        <v>12</v>
      </c>
      <c r="AH22" s="155"/>
      <c r="AI22" s="155">
        <f t="shared" si="13"/>
        <v>0</v>
      </c>
      <c r="AJ22" s="155">
        <v>1</v>
      </c>
      <c r="AK22" s="155">
        <f t="shared" si="14"/>
        <v>3</v>
      </c>
      <c r="AL22" s="155"/>
      <c r="AM22" s="155">
        <f t="shared" si="15"/>
        <v>0</v>
      </c>
      <c r="AN22" s="155">
        <v>1</v>
      </c>
      <c r="AO22" s="155">
        <f t="shared" si="16"/>
        <v>5</v>
      </c>
      <c r="AP22" s="155"/>
      <c r="AQ22" s="155">
        <f t="shared" si="17"/>
        <v>0</v>
      </c>
      <c r="AR22" s="155">
        <v>1</v>
      </c>
      <c r="AS22" s="155">
        <f t="shared" si="18"/>
        <v>1</v>
      </c>
      <c r="AT22" s="155"/>
      <c r="AU22" s="155">
        <f t="shared" si="19"/>
        <v>0</v>
      </c>
      <c r="AV22" s="155"/>
      <c r="AW22" s="155">
        <f t="shared" si="20"/>
        <v>0</v>
      </c>
      <c r="AX22" s="156">
        <f t="shared" si="21"/>
        <v>9</v>
      </c>
      <c r="AY22" s="168">
        <f t="shared" si="22"/>
        <v>21</v>
      </c>
      <c r="AZ22" s="169">
        <f t="shared" si="23"/>
        <v>140</v>
      </c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</row>
    <row r="23" spans="1:84" s="102" customFormat="1" ht="18">
      <c r="A23" s="159">
        <v>19</v>
      </c>
      <c r="B23" s="160" t="s">
        <v>96</v>
      </c>
      <c r="C23" s="161">
        <v>23238</v>
      </c>
      <c r="D23" s="162" t="s">
        <v>44</v>
      </c>
      <c r="E23" s="163" t="s">
        <v>28</v>
      </c>
      <c r="F23" s="164" t="s">
        <v>44</v>
      </c>
      <c r="G23" s="165">
        <v>12</v>
      </c>
      <c r="H23" s="155">
        <f t="shared" si="0"/>
        <v>72</v>
      </c>
      <c r="I23" s="155"/>
      <c r="J23" s="155">
        <f t="shared" si="1"/>
        <v>0</v>
      </c>
      <c r="K23" s="155">
        <v>16</v>
      </c>
      <c r="L23" s="155">
        <f t="shared" si="2"/>
        <v>36</v>
      </c>
      <c r="M23" s="166"/>
      <c r="N23" s="155">
        <f t="shared" si="3"/>
        <v>0</v>
      </c>
      <c r="O23" s="166">
        <v>5</v>
      </c>
      <c r="P23" s="166">
        <f t="shared" si="24"/>
        <v>10</v>
      </c>
      <c r="Q23" s="166">
        <v>3</v>
      </c>
      <c r="R23" s="166">
        <f t="shared" si="5"/>
        <v>9</v>
      </c>
      <c r="S23" s="167">
        <f t="shared" si="6"/>
        <v>127</v>
      </c>
      <c r="T23" s="165"/>
      <c r="U23" s="155">
        <f t="shared" si="7"/>
        <v>0</v>
      </c>
      <c r="V23" s="155"/>
      <c r="W23" s="155">
        <f t="shared" si="8"/>
        <v>0</v>
      </c>
      <c r="X23" s="155"/>
      <c r="Y23" s="155">
        <f t="shared" si="9"/>
        <v>0</v>
      </c>
      <c r="Z23" s="155"/>
      <c r="AA23" s="155">
        <f t="shared" si="10"/>
        <v>0</v>
      </c>
      <c r="AB23" s="167">
        <f t="shared" si="11"/>
        <v>0</v>
      </c>
      <c r="AC23" s="165"/>
      <c r="AD23" s="155"/>
      <c r="AE23" s="167" t="s">
        <v>119</v>
      </c>
      <c r="AF23" s="165">
        <v>1</v>
      </c>
      <c r="AG23" s="155">
        <f t="shared" si="12"/>
        <v>12</v>
      </c>
      <c r="AH23" s="155"/>
      <c r="AI23" s="155">
        <f t="shared" si="13"/>
        <v>0</v>
      </c>
      <c r="AJ23" s="155"/>
      <c r="AK23" s="155">
        <f t="shared" si="14"/>
        <v>0</v>
      </c>
      <c r="AL23" s="155"/>
      <c r="AM23" s="155">
        <f t="shared" si="15"/>
        <v>0</v>
      </c>
      <c r="AN23" s="155"/>
      <c r="AO23" s="155">
        <f t="shared" si="16"/>
        <v>0</v>
      </c>
      <c r="AP23" s="155"/>
      <c r="AQ23" s="155">
        <f t="shared" si="17"/>
        <v>0</v>
      </c>
      <c r="AR23" s="155"/>
      <c r="AS23" s="155">
        <f t="shared" si="18"/>
        <v>0</v>
      </c>
      <c r="AT23" s="155"/>
      <c r="AU23" s="155">
        <f t="shared" si="19"/>
        <v>0</v>
      </c>
      <c r="AV23" s="155"/>
      <c r="AW23" s="155">
        <f t="shared" si="20"/>
        <v>0</v>
      </c>
      <c r="AX23" s="156">
        <f t="shared" si="21"/>
        <v>0</v>
      </c>
      <c r="AY23" s="168">
        <f t="shared" si="22"/>
        <v>12</v>
      </c>
      <c r="AZ23" s="169">
        <f t="shared" si="23"/>
        <v>139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</row>
    <row r="24" spans="1:84" s="102" customFormat="1" ht="18">
      <c r="A24" s="159">
        <v>20</v>
      </c>
      <c r="B24" s="160" t="s">
        <v>71</v>
      </c>
      <c r="C24" s="161">
        <v>24028</v>
      </c>
      <c r="D24" s="162" t="s">
        <v>44</v>
      </c>
      <c r="E24" s="163" t="s">
        <v>28</v>
      </c>
      <c r="F24" s="164" t="s">
        <v>44</v>
      </c>
      <c r="G24" s="165">
        <v>12</v>
      </c>
      <c r="H24" s="155">
        <f t="shared" si="0"/>
        <v>72</v>
      </c>
      <c r="I24" s="155"/>
      <c r="J24" s="155">
        <f t="shared" si="1"/>
        <v>0</v>
      </c>
      <c r="K24" s="155">
        <v>16</v>
      </c>
      <c r="L24" s="155">
        <f t="shared" si="2"/>
        <v>36</v>
      </c>
      <c r="M24" s="166"/>
      <c r="N24" s="155">
        <f t="shared" si="3"/>
        <v>0</v>
      </c>
      <c r="O24" s="166">
        <v>5</v>
      </c>
      <c r="P24" s="166">
        <f t="shared" si="24"/>
        <v>10</v>
      </c>
      <c r="Q24" s="166">
        <v>3</v>
      </c>
      <c r="R24" s="166">
        <f t="shared" si="5"/>
        <v>9</v>
      </c>
      <c r="S24" s="167">
        <f t="shared" si="6"/>
        <v>127</v>
      </c>
      <c r="T24" s="165"/>
      <c r="U24" s="155">
        <f t="shared" si="7"/>
        <v>0</v>
      </c>
      <c r="V24" s="155"/>
      <c r="W24" s="155">
        <f t="shared" si="8"/>
        <v>0</v>
      </c>
      <c r="X24" s="155"/>
      <c r="Y24" s="155">
        <f t="shared" si="9"/>
        <v>0</v>
      </c>
      <c r="Z24" s="155"/>
      <c r="AA24" s="155">
        <f t="shared" si="10"/>
        <v>0</v>
      </c>
      <c r="AB24" s="167">
        <f t="shared" si="11"/>
        <v>0</v>
      </c>
      <c r="AC24" s="165"/>
      <c r="AD24" s="155"/>
      <c r="AE24" s="167"/>
      <c r="AF24" s="165">
        <v>1</v>
      </c>
      <c r="AG24" s="155">
        <f t="shared" si="12"/>
        <v>12</v>
      </c>
      <c r="AH24" s="155"/>
      <c r="AI24" s="155">
        <f t="shared" si="13"/>
        <v>0</v>
      </c>
      <c r="AJ24" s="155"/>
      <c r="AK24" s="155">
        <f t="shared" si="14"/>
        <v>0</v>
      </c>
      <c r="AL24" s="155"/>
      <c r="AM24" s="155">
        <f t="shared" si="15"/>
        <v>0</v>
      </c>
      <c r="AN24" s="155"/>
      <c r="AO24" s="155">
        <f t="shared" si="16"/>
        <v>0</v>
      </c>
      <c r="AP24" s="155"/>
      <c r="AQ24" s="155">
        <f t="shared" si="17"/>
        <v>0</v>
      </c>
      <c r="AR24" s="155"/>
      <c r="AS24" s="155">
        <f t="shared" si="18"/>
        <v>0</v>
      </c>
      <c r="AT24" s="155"/>
      <c r="AU24" s="155">
        <f t="shared" si="19"/>
        <v>0</v>
      </c>
      <c r="AV24" s="155"/>
      <c r="AW24" s="155">
        <f t="shared" si="20"/>
        <v>0</v>
      </c>
      <c r="AX24" s="156">
        <f t="shared" si="21"/>
        <v>0</v>
      </c>
      <c r="AY24" s="168">
        <f t="shared" si="22"/>
        <v>12</v>
      </c>
      <c r="AZ24" s="169">
        <f t="shared" si="23"/>
        <v>139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</row>
    <row r="25" spans="1:84" s="102" customFormat="1" ht="18">
      <c r="A25" s="159">
        <v>21</v>
      </c>
      <c r="B25" s="160" t="s">
        <v>72</v>
      </c>
      <c r="C25" s="161">
        <v>23397</v>
      </c>
      <c r="D25" s="162" t="s">
        <v>44</v>
      </c>
      <c r="E25" s="163" t="s">
        <v>28</v>
      </c>
      <c r="F25" s="164" t="s">
        <v>44</v>
      </c>
      <c r="G25" s="165">
        <v>12</v>
      </c>
      <c r="H25" s="155">
        <f t="shared" si="0"/>
        <v>72</v>
      </c>
      <c r="I25" s="155"/>
      <c r="J25" s="155">
        <f t="shared" si="1"/>
        <v>0</v>
      </c>
      <c r="K25" s="155">
        <v>14</v>
      </c>
      <c r="L25" s="155">
        <f t="shared" si="2"/>
        <v>32</v>
      </c>
      <c r="M25" s="166"/>
      <c r="N25" s="155">
        <f t="shared" si="3"/>
        <v>0</v>
      </c>
      <c r="O25" s="166">
        <v>5</v>
      </c>
      <c r="P25" s="166">
        <f t="shared" si="24"/>
        <v>10</v>
      </c>
      <c r="Q25" s="166">
        <v>3</v>
      </c>
      <c r="R25" s="166">
        <f t="shared" si="5"/>
        <v>9</v>
      </c>
      <c r="S25" s="167">
        <f t="shared" si="6"/>
        <v>123</v>
      </c>
      <c r="T25" s="165"/>
      <c r="U25" s="155">
        <f t="shared" si="7"/>
        <v>0</v>
      </c>
      <c r="V25" s="155"/>
      <c r="W25" s="155">
        <f t="shared" si="8"/>
        <v>0</v>
      </c>
      <c r="X25" s="155"/>
      <c r="Y25" s="155">
        <f t="shared" si="9"/>
        <v>0</v>
      </c>
      <c r="Z25" s="155"/>
      <c r="AA25" s="155">
        <f t="shared" si="10"/>
        <v>0</v>
      </c>
      <c r="AB25" s="167">
        <f t="shared" si="11"/>
        <v>0</v>
      </c>
      <c r="AC25" s="165"/>
      <c r="AD25" s="155"/>
      <c r="AE25" s="167"/>
      <c r="AF25" s="165">
        <v>1</v>
      </c>
      <c r="AG25" s="155">
        <f t="shared" si="12"/>
        <v>12</v>
      </c>
      <c r="AH25" s="155"/>
      <c r="AI25" s="155">
        <f t="shared" si="13"/>
        <v>0</v>
      </c>
      <c r="AJ25" s="155">
        <v>1</v>
      </c>
      <c r="AK25" s="155">
        <f t="shared" si="14"/>
        <v>3</v>
      </c>
      <c r="AL25" s="155"/>
      <c r="AM25" s="155">
        <f t="shared" si="15"/>
        <v>0</v>
      </c>
      <c r="AN25" s="155"/>
      <c r="AO25" s="155">
        <f t="shared" si="16"/>
        <v>0</v>
      </c>
      <c r="AP25" s="155"/>
      <c r="AQ25" s="155">
        <f t="shared" si="17"/>
        <v>0</v>
      </c>
      <c r="AR25" s="155"/>
      <c r="AS25" s="155">
        <f t="shared" si="18"/>
        <v>0</v>
      </c>
      <c r="AT25" s="155"/>
      <c r="AU25" s="155">
        <f t="shared" si="19"/>
        <v>0</v>
      </c>
      <c r="AV25" s="155"/>
      <c r="AW25" s="155">
        <f t="shared" si="20"/>
        <v>0</v>
      </c>
      <c r="AX25" s="156">
        <f t="shared" si="21"/>
        <v>3</v>
      </c>
      <c r="AY25" s="168">
        <f t="shared" si="22"/>
        <v>15</v>
      </c>
      <c r="AZ25" s="169">
        <f t="shared" si="23"/>
        <v>138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</row>
    <row r="26" spans="1:84" s="102" customFormat="1" ht="18">
      <c r="A26" s="159">
        <v>22</v>
      </c>
      <c r="B26" s="170" t="s">
        <v>81</v>
      </c>
      <c r="C26" s="171">
        <v>22317</v>
      </c>
      <c r="D26" s="172" t="s">
        <v>44</v>
      </c>
      <c r="E26" s="173" t="s">
        <v>28</v>
      </c>
      <c r="F26" s="174" t="s">
        <v>44</v>
      </c>
      <c r="G26" s="134">
        <v>12</v>
      </c>
      <c r="H26" s="133">
        <f t="shared" si="0"/>
        <v>72</v>
      </c>
      <c r="I26" s="133"/>
      <c r="J26" s="133">
        <f t="shared" si="1"/>
        <v>0</v>
      </c>
      <c r="K26" s="133">
        <v>15</v>
      </c>
      <c r="L26" s="133">
        <f t="shared" si="2"/>
        <v>34</v>
      </c>
      <c r="M26" s="175"/>
      <c r="N26" s="133">
        <f t="shared" si="3"/>
        <v>0</v>
      </c>
      <c r="O26" s="175">
        <v>5</v>
      </c>
      <c r="P26" s="175">
        <f t="shared" si="24"/>
        <v>10</v>
      </c>
      <c r="Q26" s="175">
        <v>3</v>
      </c>
      <c r="R26" s="175">
        <f t="shared" si="5"/>
        <v>9</v>
      </c>
      <c r="S26" s="176">
        <f t="shared" si="6"/>
        <v>125</v>
      </c>
      <c r="T26" s="134"/>
      <c r="U26" s="133">
        <f t="shared" si="7"/>
        <v>0</v>
      </c>
      <c r="V26" s="133"/>
      <c r="W26" s="133">
        <f t="shared" si="8"/>
        <v>0</v>
      </c>
      <c r="X26" s="133"/>
      <c r="Y26" s="133">
        <f t="shared" si="9"/>
        <v>0</v>
      </c>
      <c r="Z26" s="133"/>
      <c r="AA26" s="133">
        <f t="shared" si="10"/>
        <v>0</v>
      </c>
      <c r="AB26" s="176">
        <f t="shared" si="11"/>
        <v>0</v>
      </c>
      <c r="AC26" s="134"/>
      <c r="AD26" s="133"/>
      <c r="AE26" s="176" t="s">
        <v>119</v>
      </c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/>
      <c r="AK26" s="133">
        <f t="shared" si="14"/>
        <v>0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55">
        <f t="shared" si="19"/>
        <v>0</v>
      </c>
      <c r="AV26" s="133"/>
      <c r="AW26" s="155">
        <f t="shared" si="20"/>
        <v>0</v>
      </c>
      <c r="AX26" s="156">
        <f t="shared" si="21"/>
        <v>0</v>
      </c>
      <c r="AY26" s="177">
        <f t="shared" si="22"/>
        <v>12</v>
      </c>
      <c r="AZ26" s="135">
        <f t="shared" si="23"/>
        <v>137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</row>
    <row r="27" spans="1:84" s="102" customFormat="1" ht="18">
      <c r="A27" s="159">
        <v>23</v>
      </c>
      <c r="B27" s="160" t="s">
        <v>75</v>
      </c>
      <c r="C27" s="161">
        <v>25082</v>
      </c>
      <c r="D27" s="162" t="s">
        <v>44</v>
      </c>
      <c r="E27" s="163" t="s">
        <v>28</v>
      </c>
      <c r="F27" s="164" t="s">
        <v>44</v>
      </c>
      <c r="G27" s="165">
        <v>12</v>
      </c>
      <c r="H27" s="155">
        <f t="shared" si="0"/>
        <v>72</v>
      </c>
      <c r="I27" s="155"/>
      <c r="J27" s="155">
        <f t="shared" si="1"/>
        <v>0</v>
      </c>
      <c r="K27" s="155">
        <v>12</v>
      </c>
      <c r="L27" s="155">
        <f t="shared" si="2"/>
        <v>28</v>
      </c>
      <c r="M27" s="166"/>
      <c r="N27" s="155">
        <f t="shared" si="3"/>
        <v>0</v>
      </c>
      <c r="O27" s="166">
        <v>5</v>
      </c>
      <c r="P27" s="166">
        <f t="shared" si="24"/>
        <v>10</v>
      </c>
      <c r="Q27" s="166">
        <v>3</v>
      </c>
      <c r="R27" s="166">
        <f t="shared" si="5"/>
        <v>9</v>
      </c>
      <c r="S27" s="167">
        <f t="shared" si="6"/>
        <v>119</v>
      </c>
      <c r="T27" s="165"/>
      <c r="U27" s="155">
        <f t="shared" si="7"/>
        <v>0</v>
      </c>
      <c r="V27" s="155"/>
      <c r="W27" s="155">
        <f t="shared" si="8"/>
        <v>0</v>
      </c>
      <c r="X27" s="155">
        <v>2</v>
      </c>
      <c r="Y27" s="155">
        <f t="shared" si="9"/>
        <v>6</v>
      </c>
      <c r="Z27" s="155"/>
      <c r="AA27" s="155">
        <f t="shared" si="10"/>
        <v>0</v>
      </c>
      <c r="AB27" s="167">
        <f t="shared" si="11"/>
        <v>6</v>
      </c>
      <c r="AC27" s="165"/>
      <c r="AD27" s="155"/>
      <c r="AE27" s="167"/>
      <c r="AF27" s="165">
        <v>1</v>
      </c>
      <c r="AG27" s="155">
        <f t="shared" si="12"/>
        <v>12</v>
      </c>
      <c r="AH27" s="155"/>
      <c r="AI27" s="155">
        <f t="shared" si="13"/>
        <v>0</v>
      </c>
      <c r="AJ27" s="155"/>
      <c r="AK27" s="155">
        <f t="shared" si="14"/>
        <v>0</v>
      </c>
      <c r="AL27" s="155"/>
      <c r="AM27" s="155">
        <f t="shared" si="15"/>
        <v>0</v>
      </c>
      <c r="AN27" s="155"/>
      <c r="AO27" s="155">
        <f t="shared" si="16"/>
        <v>0</v>
      </c>
      <c r="AP27" s="155"/>
      <c r="AQ27" s="155">
        <f t="shared" si="17"/>
        <v>0</v>
      </c>
      <c r="AR27" s="155"/>
      <c r="AS27" s="155">
        <f t="shared" si="18"/>
        <v>0</v>
      </c>
      <c r="AT27" s="155"/>
      <c r="AU27" s="155">
        <f t="shared" si="19"/>
        <v>0</v>
      </c>
      <c r="AV27" s="155"/>
      <c r="AW27" s="155">
        <f t="shared" si="20"/>
        <v>0</v>
      </c>
      <c r="AX27" s="156">
        <f t="shared" si="21"/>
        <v>0</v>
      </c>
      <c r="AY27" s="168">
        <f t="shared" si="22"/>
        <v>12</v>
      </c>
      <c r="AZ27" s="169">
        <f t="shared" si="23"/>
        <v>137</v>
      </c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</row>
    <row r="28" spans="1:84" s="102" customFormat="1" ht="18">
      <c r="A28" s="159">
        <v>24</v>
      </c>
      <c r="B28" s="160" t="s">
        <v>73</v>
      </c>
      <c r="C28" s="161">
        <v>20499</v>
      </c>
      <c r="D28" s="162" t="s">
        <v>44</v>
      </c>
      <c r="E28" s="163" t="s">
        <v>28</v>
      </c>
      <c r="F28" s="164" t="s">
        <v>44</v>
      </c>
      <c r="G28" s="165">
        <v>12</v>
      </c>
      <c r="H28" s="155">
        <f t="shared" si="0"/>
        <v>72</v>
      </c>
      <c r="I28" s="155"/>
      <c r="J28" s="155">
        <f t="shared" si="1"/>
        <v>0</v>
      </c>
      <c r="K28" s="155">
        <v>14</v>
      </c>
      <c r="L28" s="155">
        <f t="shared" si="2"/>
        <v>32</v>
      </c>
      <c r="M28" s="166"/>
      <c r="N28" s="155">
        <f t="shared" si="3"/>
        <v>0</v>
      </c>
      <c r="O28" s="166">
        <v>5</v>
      </c>
      <c r="P28" s="166">
        <f t="shared" si="24"/>
        <v>10</v>
      </c>
      <c r="Q28" s="166">
        <v>3</v>
      </c>
      <c r="R28" s="166">
        <f t="shared" si="5"/>
        <v>9</v>
      </c>
      <c r="S28" s="167">
        <f t="shared" si="6"/>
        <v>123</v>
      </c>
      <c r="T28" s="165"/>
      <c r="U28" s="155">
        <f t="shared" si="7"/>
        <v>0</v>
      </c>
      <c r="V28" s="155"/>
      <c r="W28" s="155">
        <f t="shared" si="8"/>
        <v>0</v>
      </c>
      <c r="X28" s="155"/>
      <c r="Y28" s="155">
        <f t="shared" si="9"/>
        <v>0</v>
      </c>
      <c r="Z28" s="155"/>
      <c r="AA28" s="155">
        <f t="shared" si="10"/>
        <v>0</v>
      </c>
      <c r="AB28" s="167">
        <f t="shared" si="11"/>
        <v>0</v>
      </c>
      <c r="AC28" s="165"/>
      <c r="AD28" s="155"/>
      <c r="AE28" s="167"/>
      <c r="AF28" s="165">
        <v>1</v>
      </c>
      <c r="AG28" s="155">
        <f t="shared" si="12"/>
        <v>12</v>
      </c>
      <c r="AH28" s="155"/>
      <c r="AI28" s="155">
        <f t="shared" si="13"/>
        <v>0</v>
      </c>
      <c r="AJ28" s="155"/>
      <c r="AK28" s="155">
        <f t="shared" si="14"/>
        <v>0</v>
      </c>
      <c r="AL28" s="155"/>
      <c r="AM28" s="155">
        <f t="shared" si="15"/>
        <v>0</v>
      </c>
      <c r="AN28" s="155"/>
      <c r="AO28" s="155">
        <f t="shared" si="16"/>
        <v>0</v>
      </c>
      <c r="AP28" s="155"/>
      <c r="AQ28" s="155">
        <f t="shared" si="17"/>
        <v>0</v>
      </c>
      <c r="AR28" s="155">
        <v>1</v>
      </c>
      <c r="AS28" s="155">
        <f t="shared" si="18"/>
        <v>1</v>
      </c>
      <c r="AT28" s="155"/>
      <c r="AU28" s="155">
        <f t="shared" si="19"/>
        <v>0</v>
      </c>
      <c r="AV28" s="155"/>
      <c r="AW28" s="155">
        <f t="shared" si="20"/>
        <v>0</v>
      </c>
      <c r="AX28" s="156">
        <f t="shared" si="21"/>
        <v>1</v>
      </c>
      <c r="AY28" s="168">
        <f t="shared" si="22"/>
        <v>13</v>
      </c>
      <c r="AZ28" s="169">
        <f t="shared" si="23"/>
        <v>136</v>
      </c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</row>
    <row r="29" spans="1:84" s="102" customFormat="1" ht="18">
      <c r="A29" s="159">
        <v>25</v>
      </c>
      <c r="B29" s="170" t="s">
        <v>105</v>
      </c>
      <c r="C29" s="171">
        <v>24243</v>
      </c>
      <c r="D29" s="172" t="s">
        <v>44</v>
      </c>
      <c r="E29" s="173" t="s">
        <v>28</v>
      </c>
      <c r="F29" s="174" t="s">
        <v>44</v>
      </c>
      <c r="G29" s="134">
        <v>12</v>
      </c>
      <c r="H29" s="133">
        <f t="shared" si="0"/>
        <v>72</v>
      </c>
      <c r="I29" s="133"/>
      <c r="J29" s="133">
        <f t="shared" si="1"/>
        <v>0</v>
      </c>
      <c r="K29" s="133">
        <v>13</v>
      </c>
      <c r="L29" s="133">
        <f t="shared" si="2"/>
        <v>30</v>
      </c>
      <c r="M29" s="175"/>
      <c r="N29" s="133">
        <f t="shared" si="3"/>
        <v>0</v>
      </c>
      <c r="O29" s="175">
        <v>5</v>
      </c>
      <c r="P29" s="175">
        <f t="shared" si="24"/>
        <v>10</v>
      </c>
      <c r="Q29" s="175">
        <v>3</v>
      </c>
      <c r="R29" s="175">
        <f t="shared" si="5"/>
        <v>9</v>
      </c>
      <c r="S29" s="176">
        <f t="shared" si="6"/>
        <v>121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6">
        <f t="shared" si="11"/>
        <v>0</v>
      </c>
      <c r="AC29" s="134"/>
      <c r="AD29" s="133"/>
      <c r="AE29" s="176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55">
        <f t="shared" si="19"/>
        <v>0</v>
      </c>
      <c r="AV29" s="133"/>
      <c r="AW29" s="155">
        <f t="shared" si="20"/>
        <v>0</v>
      </c>
      <c r="AX29" s="156">
        <f t="shared" si="21"/>
        <v>3</v>
      </c>
      <c r="AY29" s="177">
        <f t="shared" si="22"/>
        <v>15</v>
      </c>
      <c r="AZ29" s="135">
        <f t="shared" si="23"/>
        <v>136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</row>
    <row r="30" spans="1:84" s="102" customFormat="1" ht="18">
      <c r="A30" s="159">
        <v>26</v>
      </c>
      <c r="B30" s="160" t="s">
        <v>375</v>
      </c>
      <c r="C30" s="161">
        <v>20340</v>
      </c>
      <c r="D30" s="162" t="s">
        <v>40</v>
      </c>
      <c r="E30" s="163" t="s">
        <v>28</v>
      </c>
      <c r="F30" s="164" t="s">
        <v>44</v>
      </c>
      <c r="G30" s="165">
        <v>12</v>
      </c>
      <c r="H30" s="155">
        <f t="shared" si="0"/>
        <v>72</v>
      </c>
      <c r="I30" s="155"/>
      <c r="J30" s="155">
        <f t="shared" si="1"/>
        <v>0</v>
      </c>
      <c r="K30" s="155">
        <v>11</v>
      </c>
      <c r="L30" s="155">
        <f t="shared" si="2"/>
        <v>26</v>
      </c>
      <c r="M30" s="166"/>
      <c r="N30" s="155">
        <f t="shared" si="3"/>
        <v>0</v>
      </c>
      <c r="O30" s="166">
        <v>5</v>
      </c>
      <c r="P30" s="166">
        <f t="shared" si="24"/>
        <v>10</v>
      </c>
      <c r="Q30" s="166">
        <v>3</v>
      </c>
      <c r="R30" s="166">
        <f t="shared" si="5"/>
        <v>9</v>
      </c>
      <c r="S30" s="167">
        <f t="shared" si="6"/>
        <v>117</v>
      </c>
      <c r="T30" s="165"/>
      <c r="U30" s="155">
        <f t="shared" si="7"/>
        <v>0</v>
      </c>
      <c r="V30" s="155"/>
      <c r="W30" s="155">
        <f t="shared" si="8"/>
        <v>0</v>
      </c>
      <c r="X30" s="155"/>
      <c r="Y30" s="155">
        <f t="shared" si="9"/>
        <v>0</v>
      </c>
      <c r="Z30" s="155"/>
      <c r="AA30" s="155">
        <f t="shared" si="10"/>
        <v>0</v>
      </c>
      <c r="AB30" s="167">
        <f t="shared" si="11"/>
        <v>0</v>
      </c>
      <c r="AC30" s="165"/>
      <c r="AD30" s="155"/>
      <c r="AE30" s="167"/>
      <c r="AF30" s="165">
        <v>1</v>
      </c>
      <c r="AG30" s="155">
        <f t="shared" si="12"/>
        <v>12</v>
      </c>
      <c r="AH30" s="155"/>
      <c r="AI30" s="155">
        <f t="shared" si="13"/>
        <v>0</v>
      </c>
      <c r="AJ30" s="155"/>
      <c r="AK30" s="155">
        <f t="shared" si="14"/>
        <v>0</v>
      </c>
      <c r="AL30" s="155">
        <v>1</v>
      </c>
      <c r="AM30" s="155">
        <f t="shared" si="15"/>
        <v>1</v>
      </c>
      <c r="AN30" s="155">
        <v>1</v>
      </c>
      <c r="AO30" s="155">
        <f t="shared" si="16"/>
        <v>5</v>
      </c>
      <c r="AP30" s="155"/>
      <c r="AQ30" s="155">
        <f t="shared" si="17"/>
        <v>0</v>
      </c>
      <c r="AR30" s="155"/>
      <c r="AS30" s="155">
        <f t="shared" si="18"/>
        <v>0</v>
      </c>
      <c r="AT30" s="155"/>
      <c r="AU30" s="155">
        <f t="shared" si="19"/>
        <v>0</v>
      </c>
      <c r="AV30" s="155"/>
      <c r="AW30" s="155">
        <f t="shared" si="20"/>
        <v>0</v>
      </c>
      <c r="AX30" s="156">
        <f t="shared" si="21"/>
        <v>6</v>
      </c>
      <c r="AY30" s="168">
        <f t="shared" si="22"/>
        <v>18</v>
      </c>
      <c r="AZ30" s="169">
        <f t="shared" si="23"/>
        <v>135</v>
      </c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</row>
    <row r="31" spans="1:84" s="102" customFormat="1" ht="18">
      <c r="A31" s="159">
        <v>27</v>
      </c>
      <c r="B31" s="160" t="s">
        <v>101</v>
      </c>
      <c r="C31" s="161">
        <v>23898</v>
      </c>
      <c r="D31" s="162" t="s">
        <v>65</v>
      </c>
      <c r="E31" s="163" t="s">
        <v>28</v>
      </c>
      <c r="F31" s="164" t="s">
        <v>44</v>
      </c>
      <c r="G31" s="165">
        <v>12</v>
      </c>
      <c r="H31" s="155">
        <f t="shared" si="0"/>
        <v>72</v>
      </c>
      <c r="I31" s="155"/>
      <c r="J31" s="155">
        <f t="shared" si="1"/>
        <v>0</v>
      </c>
      <c r="K31" s="155">
        <v>11</v>
      </c>
      <c r="L31" s="155">
        <f t="shared" si="2"/>
        <v>26</v>
      </c>
      <c r="M31" s="166"/>
      <c r="N31" s="155">
        <f t="shared" si="3"/>
        <v>0</v>
      </c>
      <c r="O31" s="166">
        <v>5</v>
      </c>
      <c r="P31" s="166">
        <f t="shared" si="24"/>
        <v>10</v>
      </c>
      <c r="Q31" s="166">
        <v>3</v>
      </c>
      <c r="R31" s="166">
        <f t="shared" si="5"/>
        <v>9</v>
      </c>
      <c r="S31" s="167">
        <f t="shared" si="6"/>
        <v>117</v>
      </c>
      <c r="T31" s="165"/>
      <c r="U31" s="155">
        <f t="shared" si="7"/>
        <v>0</v>
      </c>
      <c r="V31" s="155"/>
      <c r="W31" s="155">
        <f t="shared" si="8"/>
        <v>0</v>
      </c>
      <c r="X31" s="155">
        <v>1</v>
      </c>
      <c r="Y31" s="155">
        <f t="shared" si="9"/>
        <v>3</v>
      </c>
      <c r="Z31" s="155"/>
      <c r="AA31" s="155">
        <f t="shared" si="10"/>
        <v>0</v>
      </c>
      <c r="AB31" s="167">
        <f t="shared" si="11"/>
        <v>3</v>
      </c>
      <c r="AC31" s="165"/>
      <c r="AD31" s="155"/>
      <c r="AE31" s="167"/>
      <c r="AF31" s="165">
        <v>1</v>
      </c>
      <c r="AG31" s="155">
        <f t="shared" si="12"/>
        <v>12</v>
      </c>
      <c r="AH31" s="155"/>
      <c r="AI31" s="155">
        <f t="shared" si="13"/>
        <v>0</v>
      </c>
      <c r="AJ31" s="155">
        <v>1</v>
      </c>
      <c r="AK31" s="155">
        <f t="shared" si="14"/>
        <v>3</v>
      </c>
      <c r="AL31" s="155"/>
      <c r="AM31" s="155">
        <f t="shared" si="15"/>
        <v>0</v>
      </c>
      <c r="AN31" s="155"/>
      <c r="AO31" s="155">
        <f t="shared" si="16"/>
        <v>0</v>
      </c>
      <c r="AP31" s="155"/>
      <c r="AQ31" s="155">
        <f t="shared" si="17"/>
        <v>0</v>
      </c>
      <c r="AR31" s="155"/>
      <c r="AS31" s="155">
        <f t="shared" si="18"/>
        <v>0</v>
      </c>
      <c r="AT31" s="155"/>
      <c r="AU31" s="155">
        <f t="shared" si="19"/>
        <v>0</v>
      </c>
      <c r="AV31" s="155"/>
      <c r="AW31" s="155">
        <f t="shared" si="20"/>
        <v>0</v>
      </c>
      <c r="AX31" s="156">
        <f t="shared" si="21"/>
        <v>3</v>
      </c>
      <c r="AY31" s="168">
        <f t="shared" si="22"/>
        <v>15</v>
      </c>
      <c r="AZ31" s="169">
        <f t="shared" si="23"/>
        <v>135</v>
      </c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</row>
    <row r="32" spans="1:84" s="102" customFormat="1" ht="18">
      <c r="A32" s="159">
        <v>28</v>
      </c>
      <c r="B32" s="160" t="s">
        <v>86</v>
      </c>
      <c r="C32" s="161">
        <v>20706</v>
      </c>
      <c r="D32" s="162" t="s">
        <v>44</v>
      </c>
      <c r="E32" s="163" t="s">
        <v>28</v>
      </c>
      <c r="F32" s="164" t="s">
        <v>44</v>
      </c>
      <c r="G32" s="165">
        <v>12</v>
      </c>
      <c r="H32" s="155">
        <f t="shared" si="0"/>
        <v>72</v>
      </c>
      <c r="I32" s="155"/>
      <c r="J32" s="155">
        <f t="shared" si="1"/>
        <v>0</v>
      </c>
      <c r="K32" s="155">
        <v>12</v>
      </c>
      <c r="L32" s="155">
        <f t="shared" si="2"/>
        <v>28</v>
      </c>
      <c r="M32" s="166"/>
      <c r="N32" s="155">
        <f t="shared" si="3"/>
        <v>0</v>
      </c>
      <c r="O32" s="166">
        <v>5</v>
      </c>
      <c r="P32" s="166">
        <f t="shared" si="24"/>
        <v>10</v>
      </c>
      <c r="Q32" s="166">
        <v>3</v>
      </c>
      <c r="R32" s="166">
        <f t="shared" si="5"/>
        <v>9</v>
      </c>
      <c r="S32" s="167">
        <f t="shared" si="6"/>
        <v>119</v>
      </c>
      <c r="T32" s="165"/>
      <c r="U32" s="155">
        <f t="shared" si="7"/>
        <v>0</v>
      </c>
      <c r="V32" s="155"/>
      <c r="W32" s="155">
        <f t="shared" si="8"/>
        <v>0</v>
      </c>
      <c r="X32" s="155"/>
      <c r="Y32" s="155">
        <f t="shared" si="9"/>
        <v>0</v>
      </c>
      <c r="Z32" s="155"/>
      <c r="AA32" s="155">
        <f t="shared" si="10"/>
        <v>0</v>
      </c>
      <c r="AB32" s="167">
        <f t="shared" si="11"/>
        <v>0</v>
      </c>
      <c r="AC32" s="165"/>
      <c r="AD32" s="155"/>
      <c r="AE32" s="167"/>
      <c r="AF32" s="165">
        <v>1</v>
      </c>
      <c r="AG32" s="155">
        <f t="shared" si="12"/>
        <v>12</v>
      </c>
      <c r="AH32" s="155"/>
      <c r="AI32" s="155">
        <f t="shared" si="13"/>
        <v>0</v>
      </c>
      <c r="AJ32" s="155">
        <v>1</v>
      </c>
      <c r="AK32" s="155">
        <f t="shared" si="14"/>
        <v>3</v>
      </c>
      <c r="AL32" s="155"/>
      <c r="AM32" s="155">
        <f t="shared" si="15"/>
        <v>0</v>
      </c>
      <c r="AN32" s="155"/>
      <c r="AO32" s="155">
        <f t="shared" si="16"/>
        <v>0</v>
      </c>
      <c r="AP32" s="155"/>
      <c r="AQ32" s="155">
        <f t="shared" si="17"/>
        <v>0</v>
      </c>
      <c r="AR32" s="155"/>
      <c r="AS32" s="155">
        <f t="shared" si="18"/>
        <v>0</v>
      </c>
      <c r="AT32" s="155"/>
      <c r="AU32" s="155">
        <f t="shared" si="19"/>
        <v>0</v>
      </c>
      <c r="AV32" s="155"/>
      <c r="AW32" s="155">
        <f t="shared" si="20"/>
        <v>0</v>
      </c>
      <c r="AX32" s="156">
        <f t="shared" si="21"/>
        <v>3</v>
      </c>
      <c r="AY32" s="168">
        <f t="shared" si="22"/>
        <v>15</v>
      </c>
      <c r="AZ32" s="169">
        <f t="shared" si="23"/>
        <v>134</v>
      </c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</row>
    <row r="33" spans="1:84" s="102" customFormat="1" ht="18">
      <c r="A33" s="159">
        <v>29</v>
      </c>
      <c r="B33" s="160" t="s">
        <v>63</v>
      </c>
      <c r="C33" s="161">
        <v>25310</v>
      </c>
      <c r="D33" s="162" t="s">
        <v>44</v>
      </c>
      <c r="E33" s="163" t="s">
        <v>28</v>
      </c>
      <c r="F33" s="164" t="s">
        <v>44</v>
      </c>
      <c r="G33" s="165">
        <v>10</v>
      </c>
      <c r="H33" s="155">
        <f t="shared" si="0"/>
        <v>60</v>
      </c>
      <c r="I33" s="155"/>
      <c r="J33" s="155">
        <f t="shared" si="1"/>
        <v>0</v>
      </c>
      <c r="K33" s="155">
        <v>11</v>
      </c>
      <c r="L33" s="155">
        <f t="shared" si="2"/>
        <v>26</v>
      </c>
      <c r="M33" s="166"/>
      <c r="N33" s="155">
        <f t="shared" si="3"/>
        <v>0</v>
      </c>
      <c r="O33" s="166">
        <v>5</v>
      </c>
      <c r="P33" s="166">
        <f t="shared" si="24"/>
        <v>10</v>
      </c>
      <c r="Q33" s="166">
        <v>3</v>
      </c>
      <c r="R33" s="166">
        <f t="shared" si="5"/>
        <v>9</v>
      </c>
      <c r="S33" s="167">
        <f t="shared" si="6"/>
        <v>105</v>
      </c>
      <c r="T33" s="165"/>
      <c r="U33" s="155">
        <f t="shared" si="7"/>
        <v>0</v>
      </c>
      <c r="V33" s="155"/>
      <c r="W33" s="155">
        <f t="shared" si="8"/>
        <v>0</v>
      </c>
      <c r="X33" s="155">
        <v>2</v>
      </c>
      <c r="Y33" s="155">
        <f t="shared" si="9"/>
        <v>6</v>
      </c>
      <c r="Z33" s="155"/>
      <c r="AA33" s="155">
        <f t="shared" si="10"/>
        <v>0</v>
      </c>
      <c r="AB33" s="167">
        <f t="shared" si="11"/>
        <v>6</v>
      </c>
      <c r="AC33" s="165"/>
      <c r="AD33" s="155"/>
      <c r="AE33" s="167"/>
      <c r="AF33" s="165">
        <v>1</v>
      </c>
      <c r="AG33" s="155">
        <f t="shared" si="12"/>
        <v>12</v>
      </c>
      <c r="AH33" s="155"/>
      <c r="AI33" s="155">
        <f t="shared" si="13"/>
        <v>0</v>
      </c>
      <c r="AJ33" s="155"/>
      <c r="AK33" s="155">
        <f t="shared" si="14"/>
        <v>0</v>
      </c>
      <c r="AL33" s="155"/>
      <c r="AM33" s="155">
        <f t="shared" si="15"/>
        <v>0</v>
      </c>
      <c r="AN33" s="155">
        <v>2</v>
      </c>
      <c r="AO33" s="155">
        <f t="shared" si="16"/>
        <v>10</v>
      </c>
      <c r="AP33" s="155"/>
      <c r="AQ33" s="155">
        <f t="shared" si="17"/>
        <v>0</v>
      </c>
      <c r="AR33" s="155"/>
      <c r="AS33" s="155">
        <f t="shared" si="18"/>
        <v>0</v>
      </c>
      <c r="AT33" s="155"/>
      <c r="AU33" s="155">
        <f t="shared" si="19"/>
        <v>0</v>
      </c>
      <c r="AV33" s="155"/>
      <c r="AW33" s="155">
        <f t="shared" si="20"/>
        <v>0</v>
      </c>
      <c r="AX33" s="156">
        <f t="shared" si="21"/>
        <v>10</v>
      </c>
      <c r="AY33" s="168">
        <f t="shared" si="22"/>
        <v>22</v>
      </c>
      <c r="AZ33" s="169">
        <f t="shared" si="23"/>
        <v>133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s="102" customFormat="1" ht="18">
      <c r="A34" s="159">
        <v>30</v>
      </c>
      <c r="B34" s="160" t="s">
        <v>87</v>
      </c>
      <c r="C34" s="161">
        <v>21418</v>
      </c>
      <c r="D34" s="162" t="s">
        <v>44</v>
      </c>
      <c r="E34" s="163" t="s">
        <v>28</v>
      </c>
      <c r="F34" s="164" t="s">
        <v>44</v>
      </c>
      <c r="G34" s="165">
        <v>10</v>
      </c>
      <c r="H34" s="155">
        <f t="shared" si="0"/>
        <v>60</v>
      </c>
      <c r="I34" s="155"/>
      <c r="J34" s="155">
        <f t="shared" si="1"/>
        <v>0</v>
      </c>
      <c r="K34" s="155">
        <v>17</v>
      </c>
      <c r="L34" s="155">
        <f t="shared" si="2"/>
        <v>38</v>
      </c>
      <c r="M34" s="166"/>
      <c r="N34" s="155">
        <f t="shared" si="3"/>
        <v>0</v>
      </c>
      <c r="O34" s="166">
        <v>5</v>
      </c>
      <c r="P34" s="166">
        <f t="shared" si="24"/>
        <v>10</v>
      </c>
      <c r="Q34" s="166">
        <v>3</v>
      </c>
      <c r="R34" s="166">
        <f t="shared" si="5"/>
        <v>9</v>
      </c>
      <c r="S34" s="167">
        <f t="shared" si="6"/>
        <v>117</v>
      </c>
      <c r="T34" s="165"/>
      <c r="U34" s="155">
        <f t="shared" si="7"/>
        <v>0</v>
      </c>
      <c r="V34" s="155"/>
      <c r="W34" s="155">
        <f t="shared" si="8"/>
        <v>0</v>
      </c>
      <c r="X34" s="155"/>
      <c r="Y34" s="155">
        <f t="shared" si="9"/>
        <v>0</v>
      </c>
      <c r="Z34" s="155"/>
      <c r="AA34" s="155">
        <f t="shared" si="10"/>
        <v>0</v>
      </c>
      <c r="AB34" s="167">
        <f t="shared" si="11"/>
        <v>0</v>
      </c>
      <c r="AC34" s="165"/>
      <c r="AD34" s="155"/>
      <c r="AE34" s="167"/>
      <c r="AF34" s="165">
        <v>1</v>
      </c>
      <c r="AG34" s="155">
        <f t="shared" si="12"/>
        <v>12</v>
      </c>
      <c r="AH34" s="155"/>
      <c r="AI34" s="155">
        <f t="shared" si="13"/>
        <v>0</v>
      </c>
      <c r="AJ34" s="155">
        <v>1</v>
      </c>
      <c r="AK34" s="155">
        <f t="shared" si="14"/>
        <v>3</v>
      </c>
      <c r="AL34" s="155"/>
      <c r="AM34" s="155">
        <f t="shared" si="15"/>
        <v>0</v>
      </c>
      <c r="AN34" s="155"/>
      <c r="AO34" s="155">
        <f t="shared" si="16"/>
        <v>0</v>
      </c>
      <c r="AP34" s="155"/>
      <c r="AQ34" s="155">
        <f t="shared" si="17"/>
        <v>0</v>
      </c>
      <c r="AR34" s="155"/>
      <c r="AS34" s="155">
        <f t="shared" si="18"/>
        <v>0</v>
      </c>
      <c r="AT34" s="155"/>
      <c r="AU34" s="155">
        <f t="shared" si="19"/>
        <v>0</v>
      </c>
      <c r="AV34" s="155"/>
      <c r="AW34" s="155">
        <f t="shared" si="20"/>
        <v>0</v>
      </c>
      <c r="AX34" s="156">
        <f t="shared" si="21"/>
        <v>3</v>
      </c>
      <c r="AY34" s="168">
        <f t="shared" si="22"/>
        <v>15</v>
      </c>
      <c r="AZ34" s="169">
        <f t="shared" si="23"/>
        <v>132</v>
      </c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s="102" customFormat="1" ht="18">
      <c r="A35" s="159">
        <v>31</v>
      </c>
      <c r="B35" s="160" t="s">
        <v>68</v>
      </c>
      <c r="C35" s="161">
        <v>19779</v>
      </c>
      <c r="D35" s="162" t="s">
        <v>40</v>
      </c>
      <c r="E35" s="163" t="s">
        <v>28</v>
      </c>
      <c r="F35" s="164" t="s">
        <v>44</v>
      </c>
      <c r="G35" s="165">
        <v>10</v>
      </c>
      <c r="H35" s="155">
        <f t="shared" si="0"/>
        <v>60</v>
      </c>
      <c r="I35" s="155"/>
      <c r="J35" s="155">
        <f t="shared" si="1"/>
        <v>0</v>
      </c>
      <c r="K35" s="155">
        <v>13</v>
      </c>
      <c r="L35" s="155">
        <f t="shared" si="2"/>
        <v>30</v>
      </c>
      <c r="M35" s="166"/>
      <c r="N35" s="155">
        <f t="shared" si="3"/>
        <v>0</v>
      </c>
      <c r="O35" s="166">
        <v>5</v>
      </c>
      <c r="P35" s="166">
        <f t="shared" si="24"/>
        <v>10</v>
      </c>
      <c r="Q35" s="166">
        <v>3</v>
      </c>
      <c r="R35" s="166">
        <f t="shared" si="5"/>
        <v>9</v>
      </c>
      <c r="S35" s="167">
        <f t="shared" si="6"/>
        <v>109</v>
      </c>
      <c r="T35" s="165"/>
      <c r="U35" s="155">
        <f t="shared" si="7"/>
        <v>0</v>
      </c>
      <c r="V35" s="155"/>
      <c r="W35" s="155">
        <f t="shared" si="8"/>
        <v>0</v>
      </c>
      <c r="X35" s="155"/>
      <c r="Y35" s="155">
        <f t="shared" si="9"/>
        <v>0</v>
      </c>
      <c r="Z35" s="155"/>
      <c r="AA35" s="155">
        <f t="shared" si="10"/>
        <v>0</v>
      </c>
      <c r="AB35" s="167">
        <f t="shared" si="11"/>
        <v>0</v>
      </c>
      <c r="AC35" s="165"/>
      <c r="AD35" s="155"/>
      <c r="AE35" s="167" t="s">
        <v>119</v>
      </c>
      <c r="AF35" s="165">
        <v>1</v>
      </c>
      <c r="AG35" s="155">
        <f t="shared" si="12"/>
        <v>12</v>
      </c>
      <c r="AH35" s="155"/>
      <c r="AI35" s="155">
        <f t="shared" si="13"/>
        <v>0</v>
      </c>
      <c r="AJ35" s="155">
        <v>2</v>
      </c>
      <c r="AK35" s="155">
        <f t="shared" si="14"/>
        <v>6</v>
      </c>
      <c r="AL35" s="155"/>
      <c r="AM35" s="155">
        <f t="shared" si="15"/>
        <v>0</v>
      </c>
      <c r="AN35" s="155">
        <v>1</v>
      </c>
      <c r="AO35" s="155">
        <f t="shared" si="16"/>
        <v>5</v>
      </c>
      <c r="AP35" s="155"/>
      <c r="AQ35" s="155">
        <f t="shared" si="17"/>
        <v>0</v>
      </c>
      <c r="AR35" s="155">
        <v>1</v>
      </c>
      <c r="AS35" s="155">
        <f t="shared" si="18"/>
        <v>1</v>
      </c>
      <c r="AT35" s="155"/>
      <c r="AU35" s="155">
        <f t="shared" si="19"/>
        <v>0</v>
      </c>
      <c r="AV35" s="155"/>
      <c r="AW35" s="155">
        <f t="shared" si="20"/>
        <v>0</v>
      </c>
      <c r="AX35" s="156">
        <f t="shared" si="21"/>
        <v>10</v>
      </c>
      <c r="AY35" s="168">
        <f t="shared" si="22"/>
        <v>22</v>
      </c>
      <c r="AZ35" s="169">
        <f t="shared" si="23"/>
        <v>131</v>
      </c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s="102" customFormat="1" ht="18">
      <c r="A36" s="159">
        <v>32</v>
      </c>
      <c r="B36" s="160" t="s">
        <v>94</v>
      </c>
      <c r="C36" s="161">
        <v>22191</v>
      </c>
      <c r="D36" s="162" t="s">
        <v>44</v>
      </c>
      <c r="E36" s="163" t="s">
        <v>28</v>
      </c>
      <c r="F36" s="164" t="s">
        <v>44</v>
      </c>
      <c r="G36" s="165">
        <v>12</v>
      </c>
      <c r="H36" s="155">
        <f t="shared" si="0"/>
        <v>72</v>
      </c>
      <c r="I36" s="155"/>
      <c r="J36" s="155">
        <f t="shared" si="1"/>
        <v>0</v>
      </c>
      <c r="K36" s="155">
        <v>12</v>
      </c>
      <c r="L36" s="155">
        <f t="shared" si="2"/>
        <v>28</v>
      </c>
      <c r="M36" s="166"/>
      <c r="N36" s="155">
        <f t="shared" si="3"/>
        <v>0</v>
      </c>
      <c r="O36" s="166">
        <v>5</v>
      </c>
      <c r="P36" s="166">
        <f t="shared" si="24"/>
        <v>10</v>
      </c>
      <c r="Q36" s="166">
        <v>3</v>
      </c>
      <c r="R36" s="166">
        <f t="shared" si="5"/>
        <v>9</v>
      </c>
      <c r="S36" s="167">
        <f t="shared" si="6"/>
        <v>119</v>
      </c>
      <c r="T36" s="165"/>
      <c r="U36" s="155">
        <f t="shared" si="7"/>
        <v>0</v>
      </c>
      <c r="V36" s="155"/>
      <c r="W36" s="155">
        <f t="shared" si="8"/>
        <v>0</v>
      </c>
      <c r="X36" s="155"/>
      <c r="Y36" s="155">
        <f t="shared" si="9"/>
        <v>0</v>
      </c>
      <c r="Z36" s="155"/>
      <c r="AA36" s="155">
        <f t="shared" si="10"/>
        <v>0</v>
      </c>
      <c r="AB36" s="167">
        <f t="shared" si="11"/>
        <v>0</v>
      </c>
      <c r="AC36" s="165"/>
      <c r="AD36" s="155"/>
      <c r="AE36" s="167"/>
      <c r="AF36" s="165">
        <v>1</v>
      </c>
      <c r="AG36" s="155">
        <f t="shared" si="12"/>
        <v>12</v>
      </c>
      <c r="AH36" s="155"/>
      <c r="AI36" s="155">
        <f t="shared" si="13"/>
        <v>0</v>
      </c>
      <c r="AJ36" s="155"/>
      <c r="AK36" s="155">
        <f t="shared" si="14"/>
        <v>0</v>
      </c>
      <c r="AL36" s="155"/>
      <c r="AM36" s="155">
        <f t="shared" si="15"/>
        <v>0</v>
      </c>
      <c r="AN36" s="155"/>
      <c r="AO36" s="155">
        <f t="shared" si="16"/>
        <v>0</v>
      </c>
      <c r="AP36" s="155"/>
      <c r="AQ36" s="155">
        <f t="shared" si="17"/>
        <v>0</v>
      </c>
      <c r="AR36" s="155"/>
      <c r="AS36" s="155">
        <f t="shared" si="18"/>
        <v>0</v>
      </c>
      <c r="AT36" s="155"/>
      <c r="AU36" s="155">
        <f t="shared" si="19"/>
        <v>0</v>
      </c>
      <c r="AV36" s="155"/>
      <c r="AW36" s="155">
        <f t="shared" si="20"/>
        <v>0</v>
      </c>
      <c r="AX36" s="156">
        <f t="shared" si="21"/>
        <v>0</v>
      </c>
      <c r="AY36" s="168">
        <f t="shared" si="22"/>
        <v>12</v>
      </c>
      <c r="AZ36" s="169">
        <f t="shared" si="23"/>
        <v>131</v>
      </c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s="102" customFormat="1" ht="18">
      <c r="A37" s="159">
        <v>33</v>
      </c>
      <c r="B37" s="170" t="s">
        <v>98</v>
      </c>
      <c r="C37" s="171">
        <v>23413</v>
      </c>
      <c r="D37" s="172" t="s">
        <v>26</v>
      </c>
      <c r="E37" s="173" t="s">
        <v>28</v>
      </c>
      <c r="F37" s="174" t="s">
        <v>44</v>
      </c>
      <c r="G37" s="134">
        <v>12</v>
      </c>
      <c r="H37" s="133">
        <f t="shared" si="0"/>
        <v>72</v>
      </c>
      <c r="I37" s="133"/>
      <c r="J37" s="133">
        <f t="shared" si="1"/>
        <v>0</v>
      </c>
      <c r="K37" s="133">
        <v>12</v>
      </c>
      <c r="L37" s="133">
        <f t="shared" si="2"/>
        <v>28</v>
      </c>
      <c r="M37" s="175"/>
      <c r="N37" s="133">
        <f t="shared" si="3"/>
        <v>0</v>
      </c>
      <c r="O37" s="175">
        <v>5</v>
      </c>
      <c r="P37" s="175">
        <f t="shared" si="24"/>
        <v>10</v>
      </c>
      <c r="Q37" s="175">
        <v>3</v>
      </c>
      <c r="R37" s="175">
        <f t="shared" si="5"/>
        <v>9</v>
      </c>
      <c r="S37" s="176">
        <f t="shared" si="6"/>
        <v>119</v>
      </c>
      <c r="T37" s="134"/>
      <c r="U37" s="133">
        <f t="shared" si="7"/>
        <v>0</v>
      </c>
      <c r="V37" s="133"/>
      <c r="W37" s="133">
        <f t="shared" si="8"/>
        <v>0</v>
      </c>
      <c r="X37" s="133"/>
      <c r="Y37" s="133">
        <f t="shared" si="9"/>
        <v>0</v>
      </c>
      <c r="Z37" s="133"/>
      <c r="AA37" s="133">
        <f t="shared" si="10"/>
        <v>0</v>
      </c>
      <c r="AB37" s="176">
        <f t="shared" si="11"/>
        <v>0</v>
      </c>
      <c r="AC37" s="134"/>
      <c r="AD37" s="133"/>
      <c r="AE37" s="176"/>
      <c r="AF37" s="134">
        <v>1</v>
      </c>
      <c r="AG37" s="133">
        <f t="shared" si="12"/>
        <v>12</v>
      </c>
      <c r="AH37" s="133"/>
      <c r="AI37" s="133">
        <f t="shared" si="13"/>
        <v>0</v>
      </c>
      <c r="AJ37" s="133"/>
      <c r="AK37" s="133">
        <f t="shared" si="14"/>
        <v>0</v>
      </c>
      <c r="AL37" s="133"/>
      <c r="AM37" s="133">
        <f t="shared" si="15"/>
        <v>0</v>
      </c>
      <c r="AN37" s="133"/>
      <c r="AO37" s="133">
        <f t="shared" si="16"/>
        <v>0</v>
      </c>
      <c r="AP37" s="133"/>
      <c r="AQ37" s="133">
        <f t="shared" si="17"/>
        <v>0</v>
      </c>
      <c r="AR37" s="133"/>
      <c r="AS37" s="133">
        <f t="shared" si="18"/>
        <v>0</v>
      </c>
      <c r="AT37" s="133"/>
      <c r="AU37" s="155">
        <f t="shared" si="19"/>
        <v>0</v>
      </c>
      <c r="AV37" s="133"/>
      <c r="AW37" s="155">
        <f t="shared" si="20"/>
        <v>0</v>
      </c>
      <c r="AX37" s="156">
        <f t="shared" si="21"/>
        <v>0</v>
      </c>
      <c r="AY37" s="177">
        <f t="shared" si="22"/>
        <v>12</v>
      </c>
      <c r="AZ37" s="135">
        <f t="shared" si="23"/>
        <v>131</v>
      </c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</row>
    <row r="38" spans="1:84" s="102" customFormat="1" ht="18">
      <c r="A38" s="159">
        <v>34</v>
      </c>
      <c r="B38" s="160" t="s">
        <v>79</v>
      </c>
      <c r="C38" s="161">
        <v>23714</v>
      </c>
      <c r="D38" s="162" t="s">
        <v>44</v>
      </c>
      <c r="E38" s="163" t="s">
        <v>28</v>
      </c>
      <c r="F38" s="164" t="s">
        <v>44</v>
      </c>
      <c r="G38" s="165">
        <v>12</v>
      </c>
      <c r="H38" s="155">
        <f t="shared" si="0"/>
        <v>72</v>
      </c>
      <c r="I38" s="155"/>
      <c r="J38" s="155">
        <f t="shared" si="1"/>
        <v>0</v>
      </c>
      <c r="K38" s="155">
        <v>12</v>
      </c>
      <c r="L38" s="155">
        <f t="shared" si="2"/>
        <v>28</v>
      </c>
      <c r="M38" s="166"/>
      <c r="N38" s="155">
        <f t="shared" si="3"/>
        <v>0</v>
      </c>
      <c r="O38" s="166">
        <v>5</v>
      </c>
      <c r="P38" s="166">
        <f t="shared" si="24"/>
        <v>10</v>
      </c>
      <c r="Q38" s="166">
        <v>3</v>
      </c>
      <c r="R38" s="166">
        <f t="shared" si="5"/>
        <v>9</v>
      </c>
      <c r="S38" s="167">
        <f t="shared" si="6"/>
        <v>119</v>
      </c>
      <c r="T38" s="165"/>
      <c r="U38" s="155">
        <f t="shared" si="7"/>
        <v>0</v>
      </c>
      <c r="V38" s="155"/>
      <c r="W38" s="155">
        <f t="shared" si="8"/>
        <v>0</v>
      </c>
      <c r="X38" s="155"/>
      <c r="Y38" s="155">
        <f t="shared" si="9"/>
        <v>0</v>
      </c>
      <c r="Z38" s="155"/>
      <c r="AA38" s="155">
        <f t="shared" si="10"/>
        <v>0</v>
      </c>
      <c r="AB38" s="167">
        <f t="shared" si="11"/>
        <v>0</v>
      </c>
      <c r="AC38" s="165"/>
      <c r="AD38" s="155"/>
      <c r="AE38" s="167"/>
      <c r="AF38" s="165">
        <v>1</v>
      </c>
      <c r="AG38" s="155">
        <f t="shared" si="12"/>
        <v>12</v>
      </c>
      <c r="AH38" s="155"/>
      <c r="AI38" s="155">
        <f t="shared" si="13"/>
        <v>0</v>
      </c>
      <c r="AJ38" s="155"/>
      <c r="AK38" s="155">
        <f t="shared" si="14"/>
        <v>0</v>
      </c>
      <c r="AL38" s="155"/>
      <c r="AM38" s="155">
        <f t="shared" si="15"/>
        <v>0</v>
      </c>
      <c r="AN38" s="155"/>
      <c r="AO38" s="155">
        <f t="shared" si="16"/>
        <v>0</v>
      </c>
      <c r="AP38" s="155"/>
      <c r="AQ38" s="155">
        <f t="shared" si="17"/>
        <v>0</v>
      </c>
      <c r="AR38" s="155"/>
      <c r="AS38" s="155">
        <f t="shared" si="18"/>
        <v>0</v>
      </c>
      <c r="AT38" s="155"/>
      <c r="AU38" s="155">
        <f t="shared" si="19"/>
        <v>0</v>
      </c>
      <c r="AV38" s="155"/>
      <c r="AW38" s="155">
        <f t="shared" si="20"/>
        <v>0</v>
      </c>
      <c r="AX38" s="156">
        <f t="shared" si="21"/>
        <v>0</v>
      </c>
      <c r="AY38" s="168">
        <f t="shared" si="22"/>
        <v>12</v>
      </c>
      <c r="AZ38" s="169">
        <f t="shared" si="23"/>
        <v>131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</row>
    <row r="39" spans="1:84" s="102" customFormat="1" ht="18">
      <c r="A39" s="159">
        <v>35</v>
      </c>
      <c r="B39" s="160" t="s">
        <v>97</v>
      </c>
      <c r="C39" s="161">
        <v>24699</v>
      </c>
      <c r="D39" s="162" t="s">
        <v>44</v>
      </c>
      <c r="E39" s="163" t="s">
        <v>28</v>
      </c>
      <c r="F39" s="164" t="s">
        <v>44</v>
      </c>
      <c r="G39" s="165">
        <v>12</v>
      </c>
      <c r="H39" s="155">
        <f t="shared" si="0"/>
        <v>72</v>
      </c>
      <c r="I39" s="155"/>
      <c r="J39" s="155">
        <f t="shared" si="1"/>
        <v>0</v>
      </c>
      <c r="K39" s="155">
        <v>12</v>
      </c>
      <c r="L39" s="155">
        <f t="shared" si="2"/>
        <v>28</v>
      </c>
      <c r="M39" s="166"/>
      <c r="N39" s="155">
        <f t="shared" si="3"/>
        <v>0</v>
      </c>
      <c r="O39" s="166">
        <v>5</v>
      </c>
      <c r="P39" s="166">
        <f t="shared" si="24"/>
        <v>10</v>
      </c>
      <c r="Q39" s="166">
        <v>2</v>
      </c>
      <c r="R39" s="166">
        <f t="shared" si="5"/>
        <v>6</v>
      </c>
      <c r="S39" s="167">
        <f t="shared" si="6"/>
        <v>116</v>
      </c>
      <c r="T39" s="165"/>
      <c r="U39" s="155">
        <f t="shared" si="7"/>
        <v>0</v>
      </c>
      <c r="V39" s="155"/>
      <c r="W39" s="155">
        <f t="shared" si="8"/>
        <v>0</v>
      </c>
      <c r="X39" s="155"/>
      <c r="Y39" s="155">
        <f t="shared" si="9"/>
        <v>0</v>
      </c>
      <c r="Z39" s="155"/>
      <c r="AA39" s="155">
        <f t="shared" si="10"/>
        <v>0</v>
      </c>
      <c r="AB39" s="167">
        <f t="shared" si="11"/>
        <v>0</v>
      </c>
      <c r="AC39" s="165"/>
      <c r="AD39" s="155"/>
      <c r="AE39" s="167"/>
      <c r="AF39" s="165">
        <v>1</v>
      </c>
      <c r="AG39" s="155">
        <f t="shared" si="12"/>
        <v>12</v>
      </c>
      <c r="AH39" s="155"/>
      <c r="AI39" s="155">
        <f t="shared" si="13"/>
        <v>0</v>
      </c>
      <c r="AJ39" s="155">
        <v>1</v>
      </c>
      <c r="AK39" s="155">
        <f t="shared" si="14"/>
        <v>3</v>
      </c>
      <c r="AL39" s="155"/>
      <c r="AM39" s="155">
        <f t="shared" si="15"/>
        <v>0</v>
      </c>
      <c r="AN39" s="155"/>
      <c r="AO39" s="155">
        <f t="shared" si="16"/>
        <v>0</v>
      </c>
      <c r="AP39" s="155"/>
      <c r="AQ39" s="155">
        <f t="shared" si="17"/>
        <v>0</v>
      </c>
      <c r="AR39" s="155"/>
      <c r="AS39" s="155">
        <f t="shared" si="18"/>
        <v>0</v>
      </c>
      <c r="AT39" s="155"/>
      <c r="AU39" s="155">
        <f t="shared" si="19"/>
        <v>0</v>
      </c>
      <c r="AV39" s="155"/>
      <c r="AW39" s="155">
        <f t="shared" si="20"/>
        <v>0</v>
      </c>
      <c r="AX39" s="156">
        <f t="shared" si="21"/>
        <v>3</v>
      </c>
      <c r="AY39" s="168">
        <f t="shared" si="22"/>
        <v>15</v>
      </c>
      <c r="AZ39" s="169">
        <f t="shared" si="23"/>
        <v>131</v>
      </c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</row>
    <row r="40" spans="1:84" s="102" customFormat="1" ht="18">
      <c r="A40" s="159">
        <v>36</v>
      </c>
      <c r="B40" s="160" t="s">
        <v>100</v>
      </c>
      <c r="C40" s="161">
        <v>23544</v>
      </c>
      <c r="D40" s="162" t="s">
        <v>44</v>
      </c>
      <c r="E40" s="163" t="s">
        <v>28</v>
      </c>
      <c r="F40" s="164" t="s">
        <v>44</v>
      </c>
      <c r="G40" s="165">
        <v>12</v>
      </c>
      <c r="H40" s="155">
        <f t="shared" si="0"/>
        <v>72</v>
      </c>
      <c r="I40" s="155"/>
      <c r="J40" s="155">
        <f t="shared" si="1"/>
        <v>0</v>
      </c>
      <c r="K40" s="155">
        <v>13</v>
      </c>
      <c r="L40" s="155">
        <f t="shared" si="2"/>
        <v>30</v>
      </c>
      <c r="M40" s="166"/>
      <c r="N40" s="155">
        <f t="shared" si="3"/>
        <v>0</v>
      </c>
      <c r="O40" s="166">
        <v>5</v>
      </c>
      <c r="P40" s="166">
        <f t="shared" si="24"/>
        <v>10</v>
      </c>
      <c r="Q40" s="166">
        <v>2</v>
      </c>
      <c r="R40" s="166">
        <f t="shared" si="5"/>
        <v>6</v>
      </c>
      <c r="S40" s="167">
        <f t="shared" si="6"/>
        <v>118</v>
      </c>
      <c r="T40" s="165"/>
      <c r="U40" s="155">
        <f t="shared" si="7"/>
        <v>0</v>
      </c>
      <c r="V40" s="155"/>
      <c r="W40" s="155">
        <f t="shared" si="8"/>
        <v>0</v>
      </c>
      <c r="X40" s="155"/>
      <c r="Y40" s="155">
        <f t="shared" si="9"/>
        <v>0</v>
      </c>
      <c r="Z40" s="155"/>
      <c r="AA40" s="155">
        <f t="shared" si="10"/>
        <v>0</v>
      </c>
      <c r="AB40" s="167">
        <f t="shared" si="11"/>
        <v>0</v>
      </c>
      <c r="AC40" s="165"/>
      <c r="AD40" s="155"/>
      <c r="AE40" s="167"/>
      <c r="AF40" s="165">
        <v>1</v>
      </c>
      <c r="AG40" s="155">
        <f t="shared" si="12"/>
        <v>12</v>
      </c>
      <c r="AH40" s="155"/>
      <c r="AI40" s="155">
        <f t="shared" si="13"/>
        <v>0</v>
      </c>
      <c r="AJ40" s="155"/>
      <c r="AK40" s="155">
        <f t="shared" si="14"/>
        <v>0</v>
      </c>
      <c r="AL40" s="155"/>
      <c r="AM40" s="155">
        <f t="shared" si="15"/>
        <v>0</v>
      </c>
      <c r="AN40" s="155"/>
      <c r="AO40" s="155">
        <f t="shared" si="16"/>
        <v>0</v>
      </c>
      <c r="AP40" s="155"/>
      <c r="AQ40" s="155">
        <f t="shared" si="17"/>
        <v>0</v>
      </c>
      <c r="AR40" s="155"/>
      <c r="AS40" s="155"/>
      <c r="AT40" s="155"/>
      <c r="AU40" s="155">
        <f t="shared" si="19"/>
        <v>0</v>
      </c>
      <c r="AV40" s="155"/>
      <c r="AW40" s="155">
        <f t="shared" si="20"/>
        <v>0</v>
      </c>
      <c r="AX40" s="156">
        <f t="shared" si="21"/>
        <v>0</v>
      </c>
      <c r="AY40" s="168">
        <f t="shared" si="22"/>
        <v>12</v>
      </c>
      <c r="AZ40" s="169">
        <f t="shared" si="23"/>
        <v>130</v>
      </c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</row>
    <row r="41" spans="1:84" s="103" customFormat="1" ht="18">
      <c r="A41" s="159">
        <v>37</v>
      </c>
      <c r="B41" s="160" t="s">
        <v>92</v>
      </c>
      <c r="C41" s="161">
        <v>24512</v>
      </c>
      <c r="D41" s="162" t="s">
        <v>93</v>
      </c>
      <c r="E41" s="163" t="s">
        <v>28</v>
      </c>
      <c r="F41" s="164" t="s">
        <v>44</v>
      </c>
      <c r="G41" s="165">
        <v>10</v>
      </c>
      <c r="H41" s="155">
        <f t="shared" si="0"/>
        <v>60</v>
      </c>
      <c r="I41" s="155"/>
      <c r="J41" s="155">
        <f t="shared" si="1"/>
        <v>0</v>
      </c>
      <c r="K41" s="155">
        <v>13</v>
      </c>
      <c r="L41" s="155">
        <f t="shared" si="2"/>
        <v>30</v>
      </c>
      <c r="M41" s="166"/>
      <c r="N41" s="155">
        <f t="shared" si="3"/>
        <v>0</v>
      </c>
      <c r="O41" s="166">
        <v>5</v>
      </c>
      <c r="P41" s="166">
        <f t="shared" si="24"/>
        <v>10</v>
      </c>
      <c r="Q41" s="166">
        <v>3</v>
      </c>
      <c r="R41" s="166">
        <f t="shared" si="5"/>
        <v>9</v>
      </c>
      <c r="S41" s="167">
        <f t="shared" si="6"/>
        <v>109</v>
      </c>
      <c r="T41" s="165"/>
      <c r="U41" s="155">
        <f t="shared" si="7"/>
        <v>0</v>
      </c>
      <c r="V41" s="155"/>
      <c r="W41" s="155">
        <f t="shared" si="8"/>
        <v>0</v>
      </c>
      <c r="X41" s="155">
        <v>2</v>
      </c>
      <c r="Y41" s="155">
        <f t="shared" si="9"/>
        <v>6</v>
      </c>
      <c r="Z41" s="155"/>
      <c r="AA41" s="155">
        <f t="shared" si="10"/>
        <v>0</v>
      </c>
      <c r="AB41" s="167">
        <f t="shared" si="11"/>
        <v>6</v>
      </c>
      <c r="AC41" s="165"/>
      <c r="AD41" s="155"/>
      <c r="AE41" s="167"/>
      <c r="AF41" s="165">
        <v>1</v>
      </c>
      <c r="AG41" s="155">
        <f t="shared" si="12"/>
        <v>12</v>
      </c>
      <c r="AH41" s="155"/>
      <c r="AI41" s="155">
        <f t="shared" si="13"/>
        <v>0</v>
      </c>
      <c r="AJ41" s="155">
        <v>1</v>
      </c>
      <c r="AK41" s="155">
        <f t="shared" si="14"/>
        <v>3</v>
      </c>
      <c r="AL41" s="155"/>
      <c r="AM41" s="155">
        <f t="shared" si="15"/>
        <v>0</v>
      </c>
      <c r="AN41" s="155"/>
      <c r="AO41" s="155">
        <f t="shared" si="16"/>
        <v>0</v>
      </c>
      <c r="AP41" s="155"/>
      <c r="AQ41" s="155">
        <f t="shared" si="17"/>
        <v>0</v>
      </c>
      <c r="AR41" s="155"/>
      <c r="AS41" s="155">
        <f aca="true" t="shared" si="25" ref="AS41:AS46">AR41*1</f>
        <v>0</v>
      </c>
      <c r="AT41" s="155"/>
      <c r="AU41" s="155">
        <f t="shared" si="19"/>
        <v>0</v>
      </c>
      <c r="AV41" s="155"/>
      <c r="AW41" s="155">
        <f t="shared" si="20"/>
        <v>0</v>
      </c>
      <c r="AX41" s="156">
        <f t="shared" si="21"/>
        <v>3</v>
      </c>
      <c r="AY41" s="168">
        <f t="shared" si="22"/>
        <v>15</v>
      </c>
      <c r="AZ41" s="169">
        <f t="shared" si="23"/>
        <v>130</v>
      </c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</row>
    <row r="42" spans="1:84" s="102" customFormat="1" ht="18">
      <c r="A42" s="159">
        <v>38</v>
      </c>
      <c r="B42" s="160" t="s">
        <v>103</v>
      </c>
      <c r="C42" s="161">
        <v>23998</v>
      </c>
      <c r="D42" s="162" t="s">
        <v>26</v>
      </c>
      <c r="E42" s="163" t="s">
        <v>28</v>
      </c>
      <c r="F42" s="164" t="s">
        <v>44</v>
      </c>
      <c r="G42" s="165">
        <v>12</v>
      </c>
      <c r="H42" s="155">
        <f t="shared" si="0"/>
        <v>72</v>
      </c>
      <c r="I42" s="155"/>
      <c r="J42" s="155">
        <f t="shared" si="1"/>
        <v>0</v>
      </c>
      <c r="K42" s="155">
        <v>11</v>
      </c>
      <c r="L42" s="155">
        <f t="shared" si="2"/>
        <v>26</v>
      </c>
      <c r="M42" s="166"/>
      <c r="N42" s="155">
        <f t="shared" si="3"/>
        <v>0</v>
      </c>
      <c r="O42" s="166">
        <v>5</v>
      </c>
      <c r="P42" s="166">
        <f t="shared" si="24"/>
        <v>10</v>
      </c>
      <c r="Q42" s="166">
        <v>3</v>
      </c>
      <c r="R42" s="166">
        <f t="shared" si="5"/>
        <v>9</v>
      </c>
      <c r="S42" s="167">
        <f t="shared" si="6"/>
        <v>117</v>
      </c>
      <c r="T42" s="165"/>
      <c r="U42" s="155">
        <f t="shared" si="7"/>
        <v>0</v>
      </c>
      <c r="V42" s="155"/>
      <c r="W42" s="155">
        <f t="shared" si="8"/>
        <v>0</v>
      </c>
      <c r="X42" s="155"/>
      <c r="Y42" s="155">
        <f t="shared" si="9"/>
        <v>0</v>
      </c>
      <c r="Z42" s="155"/>
      <c r="AA42" s="155">
        <f t="shared" si="10"/>
        <v>0</v>
      </c>
      <c r="AB42" s="167">
        <f t="shared" si="11"/>
        <v>0</v>
      </c>
      <c r="AC42" s="165"/>
      <c r="AD42" s="155"/>
      <c r="AE42" s="167"/>
      <c r="AF42" s="165">
        <v>1</v>
      </c>
      <c r="AG42" s="155">
        <f t="shared" si="12"/>
        <v>12</v>
      </c>
      <c r="AH42" s="155"/>
      <c r="AI42" s="155">
        <f t="shared" si="13"/>
        <v>0</v>
      </c>
      <c r="AJ42" s="155"/>
      <c r="AK42" s="155">
        <f t="shared" si="14"/>
        <v>0</v>
      </c>
      <c r="AL42" s="155"/>
      <c r="AM42" s="155">
        <f t="shared" si="15"/>
        <v>0</v>
      </c>
      <c r="AN42" s="155"/>
      <c r="AO42" s="155">
        <f t="shared" si="16"/>
        <v>0</v>
      </c>
      <c r="AP42" s="155"/>
      <c r="AQ42" s="155">
        <f t="shared" si="17"/>
        <v>0</v>
      </c>
      <c r="AR42" s="155"/>
      <c r="AS42" s="155">
        <f t="shared" si="25"/>
        <v>0</v>
      </c>
      <c r="AT42" s="155"/>
      <c r="AU42" s="155">
        <f t="shared" si="19"/>
        <v>0</v>
      </c>
      <c r="AV42" s="155"/>
      <c r="AW42" s="155">
        <f t="shared" si="20"/>
        <v>0</v>
      </c>
      <c r="AX42" s="156">
        <f t="shared" si="21"/>
        <v>0</v>
      </c>
      <c r="AY42" s="168">
        <f t="shared" si="22"/>
        <v>12</v>
      </c>
      <c r="AZ42" s="169">
        <f t="shared" si="23"/>
        <v>129</v>
      </c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</row>
    <row r="43" spans="1:84" s="103" customFormat="1" ht="18">
      <c r="A43" s="159">
        <v>39</v>
      </c>
      <c r="B43" s="160" t="s">
        <v>83</v>
      </c>
      <c r="C43" s="161">
        <v>21783</v>
      </c>
      <c r="D43" s="162" t="s">
        <v>44</v>
      </c>
      <c r="E43" s="163" t="s">
        <v>28</v>
      </c>
      <c r="F43" s="164" t="s">
        <v>44</v>
      </c>
      <c r="G43" s="165">
        <v>12</v>
      </c>
      <c r="H43" s="155">
        <f t="shared" si="0"/>
        <v>72</v>
      </c>
      <c r="I43" s="155"/>
      <c r="J43" s="155">
        <f t="shared" si="1"/>
        <v>0</v>
      </c>
      <c r="K43" s="155">
        <v>9</v>
      </c>
      <c r="L43" s="155">
        <f t="shared" si="2"/>
        <v>22</v>
      </c>
      <c r="M43" s="166"/>
      <c r="N43" s="155">
        <f t="shared" si="3"/>
        <v>0</v>
      </c>
      <c r="O43" s="166">
        <v>5</v>
      </c>
      <c r="P43" s="166">
        <f t="shared" si="24"/>
        <v>10</v>
      </c>
      <c r="Q43" s="166">
        <v>3</v>
      </c>
      <c r="R43" s="166">
        <f t="shared" si="5"/>
        <v>9</v>
      </c>
      <c r="S43" s="167">
        <f t="shared" si="6"/>
        <v>113</v>
      </c>
      <c r="T43" s="165"/>
      <c r="U43" s="155">
        <f t="shared" si="7"/>
        <v>0</v>
      </c>
      <c r="V43" s="155"/>
      <c r="W43" s="155">
        <f t="shared" si="8"/>
        <v>0</v>
      </c>
      <c r="X43" s="155"/>
      <c r="Y43" s="155">
        <f t="shared" si="9"/>
        <v>0</v>
      </c>
      <c r="Z43" s="155"/>
      <c r="AA43" s="155">
        <f t="shared" si="10"/>
        <v>0</v>
      </c>
      <c r="AB43" s="167">
        <f t="shared" si="11"/>
        <v>0</v>
      </c>
      <c r="AC43" s="165"/>
      <c r="AD43" s="155"/>
      <c r="AE43" s="167" t="s">
        <v>119</v>
      </c>
      <c r="AF43" s="165">
        <v>1</v>
      </c>
      <c r="AG43" s="155">
        <f t="shared" si="12"/>
        <v>12</v>
      </c>
      <c r="AH43" s="155"/>
      <c r="AI43" s="155">
        <f t="shared" si="13"/>
        <v>0</v>
      </c>
      <c r="AJ43" s="155">
        <v>1</v>
      </c>
      <c r="AK43" s="155">
        <f t="shared" si="14"/>
        <v>3</v>
      </c>
      <c r="AL43" s="155"/>
      <c r="AM43" s="155">
        <f t="shared" si="15"/>
        <v>0</v>
      </c>
      <c r="AN43" s="155"/>
      <c r="AO43" s="155">
        <f t="shared" si="16"/>
        <v>0</v>
      </c>
      <c r="AP43" s="155"/>
      <c r="AQ43" s="155">
        <f t="shared" si="17"/>
        <v>0</v>
      </c>
      <c r="AR43" s="155"/>
      <c r="AS43" s="155">
        <f t="shared" si="25"/>
        <v>0</v>
      </c>
      <c r="AT43" s="155"/>
      <c r="AU43" s="155">
        <f t="shared" si="19"/>
        <v>0</v>
      </c>
      <c r="AV43" s="155"/>
      <c r="AW43" s="155">
        <f t="shared" si="20"/>
        <v>0</v>
      </c>
      <c r="AX43" s="156">
        <f t="shared" si="21"/>
        <v>3</v>
      </c>
      <c r="AY43" s="168">
        <f t="shared" si="22"/>
        <v>15</v>
      </c>
      <c r="AZ43" s="169">
        <f t="shared" si="23"/>
        <v>128</v>
      </c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</row>
    <row r="44" spans="1:84" s="102" customFormat="1" ht="18">
      <c r="A44" s="159">
        <v>40</v>
      </c>
      <c r="B44" s="160" t="s">
        <v>451</v>
      </c>
      <c r="C44" s="161">
        <v>21425</v>
      </c>
      <c r="D44" s="162" t="s">
        <v>44</v>
      </c>
      <c r="E44" s="163" t="s">
        <v>28</v>
      </c>
      <c r="F44" s="164" t="s">
        <v>44</v>
      </c>
      <c r="G44" s="165">
        <v>10</v>
      </c>
      <c r="H44" s="155">
        <f t="shared" si="0"/>
        <v>60</v>
      </c>
      <c r="I44" s="155"/>
      <c r="J44" s="155">
        <f t="shared" si="1"/>
        <v>0</v>
      </c>
      <c r="K44" s="155">
        <v>8</v>
      </c>
      <c r="L44" s="155">
        <f t="shared" si="2"/>
        <v>20</v>
      </c>
      <c r="M44" s="166"/>
      <c r="N44" s="155">
        <f t="shared" si="3"/>
        <v>0</v>
      </c>
      <c r="O44" s="166">
        <v>5</v>
      </c>
      <c r="P44" s="166">
        <f t="shared" si="24"/>
        <v>10</v>
      </c>
      <c r="Q44" s="166">
        <v>3</v>
      </c>
      <c r="R44" s="166">
        <f t="shared" si="5"/>
        <v>9</v>
      </c>
      <c r="S44" s="167">
        <f t="shared" si="6"/>
        <v>99</v>
      </c>
      <c r="T44" s="165"/>
      <c r="U44" s="155">
        <f t="shared" si="7"/>
        <v>0</v>
      </c>
      <c r="V44" s="155"/>
      <c r="W44" s="155">
        <f t="shared" si="8"/>
        <v>0</v>
      </c>
      <c r="X44" s="155">
        <v>2</v>
      </c>
      <c r="Y44" s="155">
        <f t="shared" si="9"/>
        <v>6</v>
      </c>
      <c r="Z44" s="155"/>
      <c r="AA44" s="155">
        <f t="shared" si="10"/>
        <v>0</v>
      </c>
      <c r="AB44" s="167">
        <f t="shared" si="11"/>
        <v>6</v>
      </c>
      <c r="AC44" s="165"/>
      <c r="AD44" s="155"/>
      <c r="AE44" s="167"/>
      <c r="AF44" s="165">
        <v>1</v>
      </c>
      <c r="AG44" s="155">
        <f t="shared" si="12"/>
        <v>12</v>
      </c>
      <c r="AH44" s="155"/>
      <c r="AI44" s="155">
        <f t="shared" si="13"/>
        <v>0</v>
      </c>
      <c r="AJ44" s="155">
        <v>2</v>
      </c>
      <c r="AK44" s="155">
        <f t="shared" si="14"/>
        <v>6</v>
      </c>
      <c r="AL44" s="155">
        <v>1</v>
      </c>
      <c r="AM44" s="155">
        <f t="shared" si="15"/>
        <v>1</v>
      </c>
      <c r="AN44" s="155">
        <v>1</v>
      </c>
      <c r="AO44" s="155">
        <f t="shared" si="16"/>
        <v>5</v>
      </c>
      <c r="AP44" s="155">
        <v>1</v>
      </c>
      <c r="AQ44" s="155">
        <f t="shared" si="17"/>
        <v>5</v>
      </c>
      <c r="AR44" s="155">
        <v>1</v>
      </c>
      <c r="AS44" s="155">
        <f t="shared" si="25"/>
        <v>1</v>
      </c>
      <c r="AT44" s="155"/>
      <c r="AU44" s="155">
        <f t="shared" si="19"/>
        <v>0</v>
      </c>
      <c r="AV44" s="155"/>
      <c r="AW44" s="155">
        <f t="shared" si="20"/>
        <v>0</v>
      </c>
      <c r="AX44" s="156">
        <f t="shared" si="21"/>
        <v>10</v>
      </c>
      <c r="AY44" s="168">
        <f t="shared" si="22"/>
        <v>22</v>
      </c>
      <c r="AZ44" s="169">
        <f t="shared" si="23"/>
        <v>127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</row>
    <row r="45" spans="1:84" s="103" customFormat="1" ht="18">
      <c r="A45" s="159">
        <v>41</v>
      </c>
      <c r="B45" s="160" t="s">
        <v>339</v>
      </c>
      <c r="C45" s="161">
        <v>23748</v>
      </c>
      <c r="D45" s="162" t="s">
        <v>44</v>
      </c>
      <c r="E45" s="163" t="s">
        <v>28</v>
      </c>
      <c r="F45" s="164" t="s">
        <v>44</v>
      </c>
      <c r="G45" s="165">
        <v>10</v>
      </c>
      <c r="H45" s="155">
        <f t="shared" si="0"/>
        <v>60</v>
      </c>
      <c r="I45" s="155"/>
      <c r="J45" s="155">
        <f t="shared" si="1"/>
        <v>0</v>
      </c>
      <c r="K45" s="155">
        <v>12</v>
      </c>
      <c r="L45" s="155">
        <f t="shared" si="2"/>
        <v>28</v>
      </c>
      <c r="M45" s="166"/>
      <c r="N45" s="155">
        <f t="shared" si="3"/>
        <v>0</v>
      </c>
      <c r="O45" s="166">
        <v>5</v>
      </c>
      <c r="P45" s="166">
        <f t="shared" si="24"/>
        <v>10</v>
      </c>
      <c r="Q45" s="166">
        <v>3</v>
      </c>
      <c r="R45" s="166">
        <f t="shared" si="5"/>
        <v>9</v>
      </c>
      <c r="S45" s="167">
        <f t="shared" si="6"/>
        <v>107</v>
      </c>
      <c r="T45" s="165"/>
      <c r="U45" s="155">
        <f t="shared" si="7"/>
        <v>0</v>
      </c>
      <c r="V45" s="155"/>
      <c r="W45" s="155">
        <f t="shared" si="8"/>
        <v>0</v>
      </c>
      <c r="X45" s="155">
        <v>1</v>
      </c>
      <c r="Y45" s="155">
        <f t="shared" si="9"/>
        <v>3</v>
      </c>
      <c r="Z45" s="155"/>
      <c r="AA45" s="155">
        <f t="shared" si="10"/>
        <v>0</v>
      </c>
      <c r="AB45" s="167">
        <f t="shared" si="11"/>
        <v>3</v>
      </c>
      <c r="AC45" s="165"/>
      <c r="AD45" s="155"/>
      <c r="AE45" s="167"/>
      <c r="AF45" s="165">
        <v>1</v>
      </c>
      <c r="AG45" s="155">
        <f t="shared" si="12"/>
        <v>12</v>
      </c>
      <c r="AH45" s="155"/>
      <c r="AI45" s="155">
        <f t="shared" si="13"/>
        <v>0</v>
      </c>
      <c r="AJ45" s="155">
        <v>1</v>
      </c>
      <c r="AK45" s="155">
        <f t="shared" si="14"/>
        <v>3</v>
      </c>
      <c r="AL45" s="155"/>
      <c r="AM45" s="155">
        <f t="shared" si="15"/>
        <v>0</v>
      </c>
      <c r="AN45" s="155"/>
      <c r="AO45" s="155">
        <f t="shared" si="16"/>
        <v>0</v>
      </c>
      <c r="AP45" s="155"/>
      <c r="AQ45" s="155">
        <f t="shared" si="17"/>
        <v>0</v>
      </c>
      <c r="AR45" s="155"/>
      <c r="AS45" s="155">
        <f t="shared" si="25"/>
        <v>0</v>
      </c>
      <c r="AT45" s="155"/>
      <c r="AU45" s="155">
        <f t="shared" si="19"/>
        <v>0</v>
      </c>
      <c r="AV45" s="155"/>
      <c r="AW45" s="155">
        <f t="shared" si="20"/>
        <v>0</v>
      </c>
      <c r="AX45" s="156">
        <f t="shared" si="21"/>
        <v>3</v>
      </c>
      <c r="AY45" s="168">
        <f t="shared" si="22"/>
        <v>15</v>
      </c>
      <c r="AZ45" s="169">
        <f t="shared" si="23"/>
        <v>125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</row>
    <row r="46" spans="1:84" s="102" customFormat="1" ht="18">
      <c r="A46" s="159">
        <v>42</v>
      </c>
      <c r="B46" s="160" t="s">
        <v>95</v>
      </c>
      <c r="C46" s="161">
        <v>24303</v>
      </c>
      <c r="D46" s="162" t="s">
        <v>44</v>
      </c>
      <c r="E46" s="163" t="s">
        <v>28</v>
      </c>
      <c r="F46" s="164" t="s">
        <v>44</v>
      </c>
      <c r="G46" s="165">
        <v>10</v>
      </c>
      <c r="H46" s="155">
        <f t="shared" si="0"/>
        <v>60</v>
      </c>
      <c r="I46" s="155"/>
      <c r="J46" s="155">
        <f t="shared" si="1"/>
        <v>0</v>
      </c>
      <c r="K46" s="155">
        <v>13</v>
      </c>
      <c r="L46" s="155">
        <f t="shared" si="2"/>
        <v>30</v>
      </c>
      <c r="M46" s="166"/>
      <c r="N46" s="155">
        <f t="shared" si="3"/>
        <v>0</v>
      </c>
      <c r="O46" s="166">
        <v>5</v>
      </c>
      <c r="P46" s="166">
        <f t="shared" si="24"/>
        <v>10</v>
      </c>
      <c r="Q46" s="166">
        <v>3</v>
      </c>
      <c r="R46" s="166">
        <f t="shared" si="5"/>
        <v>9</v>
      </c>
      <c r="S46" s="167">
        <f t="shared" si="6"/>
        <v>109</v>
      </c>
      <c r="T46" s="165"/>
      <c r="U46" s="155">
        <f t="shared" si="7"/>
        <v>0</v>
      </c>
      <c r="V46" s="155"/>
      <c r="W46" s="155">
        <f t="shared" si="8"/>
        <v>0</v>
      </c>
      <c r="X46" s="155"/>
      <c r="Y46" s="155">
        <f t="shared" si="9"/>
        <v>0</v>
      </c>
      <c r="Z46" s="155"/>
      <c r="AA46" s="155">
        <f t="shared" si="10"/>
        <v>0</v>
      </c>
      <c r="AB46" s="167">
        <f t="shared" si="11"/>
        <v>0</v>
      </c>
      <c r="AC46" s="165"/>
      <c r="AD46" s="155"/>
      <c r="AE46" s="167" t="s">
        <v>119</v>
      </c>
      <c r="AF46" s="165">
        <v>1</v>
      </c>
      <c r="AG46" s="155">
        <f t="shared" si="12"/>
        <v>12</v>
      </c>
      <c r="AH46" s="155"/>
      <c r="AI46" s="155">
        <f t="shared" si="13"/>
        <v>0</v>
      </c>
      <c r="AJ46" s="155">
        <v>1</v>
      </c>
      <c r="AK46" s="155">
        <f t="shared" si="14"/>
        <v>3</v>
      </c>
      <c r="AL46" s="155"/>
      <c r="AM46" s="155">
        <f t="shared" si="15"/>
        <v>0</v>
      </c>
      <c r="AN46" s="155"/>
      <c r="AO46" s="155">
        <f t="shared" si="16"/>
        <v>0</v>
      </c>
      <c r="AP46" s="155"/>
      <c r="AQ46" s="155">
        <f t="shared" si="17"/>
        <v>0</v>
      </c>
      <c r="AR46" s="155"/>
      <c r="AS46" s="155">
        <f t="shared" si="25"/>
        <v>0</v>
      </c>
      <c r="AT46" s="155"/>
      <c r="AU46" s="155">
        <f t="shared" si="19"/>
        <v>0</v>
      </c>
      <c r="AV46" s="155"/>
      <c r="AW46" s="155">
        <f t="shared" si="20"/>
        <v>0</v>
      </c>
      <c r="AX46" s="156">
        <f t="shared" si="21"/>
        <v>3</v>
      </c>
      <c r="AY46" s="168">
        <f t="shared" si="22"/>
        <v>15</v>
      </c>
      <c r="AZ46" s="169">
        <f t="shared" si="23"/>
        <v>124</v>
      </c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</row>
    <row r="47" spans="1:84" s="102" customFormat="1" ht="18">
      <c r="A47" s="159">
        <v>43</v>
      </c>
      <c r="B47" s="160" t="s">
        <v>78</v>
      </c>
      <c r="C47" s="161">
        <v>25684</v>
      </c>
      <c r="D47" s="162" t="s">
        <v>44</v>
      </c>
      <c r="E47" s="163" t="s">
        <v>28</v>
      </c>
      <c r="F47" s="164" t="s">
        <v>44</v>
      </c>
      <c r="G47" s="165">
        <v>10</v>
      </c>
      <c r="H47" s="155">
        <f t="shared" si="0"/>
        <v>60</v>
      </c>
      <c r="I47" s="155"/>
      <c r="J47" s="155">
        <f t="shared" si="1"/>
        <v>0</v>
      </c>
      <c r="K47" s="155">
        <v>13</v>
      </c>
      <c r="L47" s="155">
        <f t="shared" si="2"/>
        <v>30</v>
      </c>
      <c r="M47" s="166"/>
      <c r="N47" s="155">
        <f t="shared" si="3"/>
        <v>0</v>
      </c>
      <c r="O47" s="166">
        <v>5</v>
      </c>
      <c r="P47" s="166">
        <f t="shared" si="24"/>
        <v>10</v>
      </c>
      <c r="Q47" s="166">
        <v>3</v>
      </c>
      <c r="R47" s="166">
        <f t="shared" si="5"/>
        <v>9</v>
      </c>
      <c r="S47" s="167">
        <f t="shared" si="6"/>
        <v>109</v>
      </c>
      <c r="T47" s="165"/>
      <c r="U47" s="155">
        <f t="shared" si="7"/>
        <v>0</v>
      </c>
      <c r="V47" s="155"/>
      <c r="W47" s="155">
        <f t="shared" si="8"/>
        <v>0</v>
      </c>
      <c r="X47" s="155"/>
      <c r="Y47" s="155">
        <f t="shared" si="9"/>
        <v>0</v>
      </c>
      <c r="Z47" s="155"/>
      <c r="AA47" s="155">
        <f t="shared" si="10"/>
        <v>0</v>
      </c>
      <c r="AB47" s="167">
        <f t="shared" si="11"/>
        <v>0</v>
      </c>
      <c r="AC47" s="165"/>
      <c r="AD47" s="155"/>
      <c r="AE47" s="167"/>
      <c r="AF47" s="165">
        <v>1</v>
      </c>
      <c r="AG47" s="155">
        <f t="shared" si="12"/>
        <v>12</v>
      </c>
      <c r="AH47" s="155"/>
      <c r="AI47" s="155">
        <f t="shared" si="13"/>
        <v>0</v>
      </c>
      <c r="AJ47" s="155">
        <v>1</v>
      </c>
      <c r="AK47" s="155">
        <f t="shared" si="14"/>
        <v>3</v>
      </c>
      <c r="AL47" s="155"/>
      <c r="AM47" s="155">
        <f t="shared" si="15"/>
        <v>0</v>
      </c>
      <c r="AN47" s="155"/>
      <c r="AO47" s="155">
        <f t="shared" si="16"/>
        <v>0</v>
      </c>
      <c r="AP47" s="155"/>
      <c r="AQ47" s="155">
        <f t="shared" si="17"/>
        <v>0</v>
      </c>
      <c r="AR47" s="155"/>
      <c r="AS47" s="155"/>
      <c r="AT47" s="155"/>
      <c r="AU47" s="155">
        <f t="shared" si="19"/>
        <v>0</v>
      </c>
      <c r="AV47" s="155"/>
      <c r="AW47" s="155">
        <f t="shared" si="20"/>
        <v>0</v>
      </c>
      <c r="AX47" s="156">
        <f t="shared" si="21"/>
        <v>3</v>
      </c>
      <c r="AY47" s="168">
        <f t="shared" si="22"/>
        <v>15</v>
      </c>
      <c r="AZ47" s="169">
        <f t="shared" si="23"/>
        <v>124</v>
      </c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</row>
    <row r="48" spans="1:84" s="102" customFormat="1" ht="18">
      <c r="A48" s="159">
        <v>44</v>
      </c>
      <c r="B48" s="160" t="s">
        <v>88</v>
      </c>
      <c r="C48" s="161">
        <v>23493</v>
      </c>
      <c r="D48" s="162" t="s">
        <v>26</v>
      </c>
      <c r="E48" s="163" t="s">
        <v>28</v>
      </c>
      <c r="F48" s="164" t="s">
        <v>44</v>
      </c>
      <c r="G48" s="165">
        <v>10</v>
      </c>
      <c r="H48" s="155">
        <f t="shared" si="0"/>
        <v>60</v>
      </c>
      <c r="I48" s="155"/>
      <c r="J48" s="155">
        <f t="shared" si="1"/>
        <v>0</v>
      </c>
      <c r="K48" s="155">
        <v>14</v>
      </c>
      <c r="L48" s="155">
        <f t="shared" si="2"/>
        <v>32</v>
      </c>
      <c r="M48" s="166"/>
      <c r="N48" s="155">
        <f t="shared" si="3"/>
        <v>0</v>
      </c>
      <c r="O48" s="166">
        <v>5</v>
      </c>
      <c r="P48" s="166">
        <f t="shared" si="24"/>
        <v>10</v>
      </c>
      <c r="Q48" s="166">
        <v>3</v>
      </c>
      <c r="R48" s="166">
        <f t="shared" si="5"/>
        <v>9</v>
      </c>
      <c r="S48" s="167">
        <f t="shared" si="6"/>
        <v>111</v>
      </c>
      <c r="T48" s="165"/>
      <c r="U48" s="155">
        <f t="shared" si="7"/>
        <v>0</v>
      </c>
      <c r="V48" s="155"/>
      <c r="W48" s="155">
        <f t="shared" si="8"/>
        <v>0</v>
      </c>
      <c r="X48" s="155"/>
      <c r="Y48" s="155">
        <f t="shared" si="9"/>
        <v>0</v>
      </c>
      <c r="Z48" s="155"/>
      <c r="AA48" s="155">
        <f t="shared" si="10"/>
        <v>0</v>
      </c>
      <c r="AB48" s="167">
        <f t="shared" si="11"/>
        <v>0</v>
      </c>
      <c r="AC48" s="165"/>
      <c r="AD48" s="155"/>
      <c r="AE48" s="167"/>
      <c r="AF48" s="165">
        <v>1</v>
      </c>
      <c r="AG48" s="155">
        <f t="shared" si="12"/>
        <v>12</v>
      </c>
      <c r="AH48" s="155"/>
      <c r="AI48" s="155">
        <f t="shared" si="13"/>
        <v>0</v>
      </c>
      <c r="AJ48" s="155"/>
      <c r="AK48" s="155">
        <f t="shared" si="14"/>
        <v>0</v>
      </c>
      <c r="AL48" s="155"/>
      <c r="AM48" s="155">
        <f t="shared" si="15"/>
        <v>0</v>
      </c>
      <c r="AN48" s="155"/>
      <c r="AO48" s="155">
        <f t="shared" si="16"/>
        <v>0</v>
      </c>
      <c r="AP48" s="155"/>
      <c r="AQ48" s="155">
        <f t="shared" si="17"/>
        <v>0</v>
      </c>
      <c r="AR48" s="155"/>
      <c r="AS48" s="155"/>
      <c r="AT48" s="155"/>
      <c r="AU48" s="155">
        <f t="shared" si="19"/>
        <v>0</v>
      </c>
      <c r="AV48" s="155"/>
      <c r="AW48" s="155">
        <f t="shared" si="20"/>
        <v>0</v>
      </c>
      <c r="AX48" s="156">
        <f t="shared" si="21"/>
        <v>0</v>
      </c>
      <c r="AY48" s="168">
        <f t="shared" si="22"/>
        <v>12</v>
      </c>
      <c r="AZ48" s="169">
        <f t="shared" si="23"/>
        <v>123</v>
      </c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</row>
    <row r="49" spans="1:84" s="103" customFormat="1" ht="18">
      <c r="A49" s="159">
        <v>45</v>
      </c>
      <c r="B49" s="160" t="s">
        <v>67</v>
      </c>
      <c r="C49" s="161">
        <v>21425</v>
      </c>
      <c r="D49" s="162" t="s">
        <v>44</v>
      </c>
      <c r="E49" s="163" t="s">
        <v>28</v>
      </c>
      <c r="F49" s="164" t="s">
        <v>44</v>
      </c>
      <c r="G49" s="165">
        <v>10</v>
      </c>
      <c r="H49" s="155">
        <f t="shared" si="0"/>
        <v>60</v>
      </c>
      <c r="I49" s="155"/>
      <c r="J49" s="155">
        <f t="shared" si="1"/>
        <v>0</v>
      </c>
      <c r="K49" s="155">
        <v>8</v>
      </c>
      <c r="L49" s="155">
        <f t="shared" si="2"/>
        <v>20</v>
      </c>
      <c r="M49" s="166"/>
      <c r="N49" s="155">
        <f t="shared" si="3"/>
        <v>0</v>
      </c>
      <c r="O49" s="166">
        <v>5</v>
      </c>
      <c r="P49" s="166">
        <f t="shared" si="24"/>
        <v>10</v>
      </c>
      <c r="Q49" s="166">
        <v>3</v>
      </c>
      <c r="R49" s="166">
        <f t="shared" si="5"/>
        <v>9</v>
      </c>
      <c r="S49" s="167">
        <f t="shared" si="6"/>
        <v>99</v>
      </c>
      <c r="T49" s="165"/>
      <c r="U49" s="155">
        <f t="shared" si="7"/>
        <v>0</v>
      </c>
      <c r="V49" s="155"/>
      <c r="W49" s="155">
        <f t="shared" si="8"/>
        <v>0</v>
      </c>
      <c r="X49" s="155"/>
      <c r="Y49" s="155">
        <f t="shared" si="9"/>
        <v>0</v>
      </c>
      <c r="Z49" s="155"/>
      <c r="AA49" s="155">
        <f t="shared" si="10"/>
        <v>0</v>
      </c>
      <c r="AB49" s="167">
        <f t="shared" si="11"/>
        <v>0</v>
      </c>
      <c r="AC49" s="165"/>
      <c r="AD49" s="155"/>
      <c r="AE49" s="167"/>
      <c r="AF49" s="165">
        <v>1</v>
      </c>
      <c r="AG49" s="155">
        <f t="shared" si="12"/>
        <v>12</v>
      </c>
      <c r="AH49" s="155"/>
      <c r="AI49" s="155">
        <f t="shared" si="13"/>
        <v>0</v>
      </c>
      <c r="AJ49" s="155">
        <v>2</v>
      </c>
      <c r="AK49" s="155">
        <f t="shared" si="14"/>
        <v>6</v>
      </c>
      <c r="AL49" s="155">
        <v>1</v>
      </c>
      <c r="AM49" s="155">
        <f t="shared" si="15"/>
        <v>1</v>
      </c>
      <c r="AN49" s="155">
        <v>1</v>
      </c>
      <c r="AO49" s="155">
        <f t="shared" si="16"/>
        <v>5</v>
      </c>
      <c r="AP49" s="155">
        <v>1</v>
      </c>
      <c r="AQ49" s="155">
        <f t="shared" si="17"/>
        <v>5</v>
      </c>
      <c r="AR49" s="155">
        <v>1</v>
      </c>
      <c r="AS49" s="155">
        <f>AR49*1</f>
        <v>1</v>
      </c>
      <c r="AT49" s="155"/>
      <c r="AU49" s="155">
        <f t="shared" si="19"/>
        <v>0</v>
      </c>
      <c r="AV49" s="155"/>
      <c r="AW49" s="155">
        <f t="shared" si="20"/>
        <v>0</v>
      </c>
      <c r="AX49" s="156">
        <f t="shared" si="21"/>
        <v>10</v>
      </c>
      <c r="AY49" s="168">
        <f t="shared" si="22"/>
        <v>22</v>
      </c>
      <c r="AZ49" s="169">
        <f t="shared" si="23"/>
        <v>121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</row>
    <row r="50" spans="1:84" s="102" customFormat="1" ht="18">
      <c r="A50" s="159">
        <v>46</v>
      </c>
      <c r="B50" s="160" t="s">
        <v>106</v>
      </c>
      <c r="C50" s="161">
        <v>22681</v>
      </c>
      <c r="D50" s="162" t="s">
        <v>44</v>
      </c>
      <c r="E50" s="163" t="s">
        <v>28</v>
      </c>
      <c r="F50" s="164" t="s">
        <v>44</v>
      </c>
      <c r="G50" s="165">
        <v>10</v>
      </c>
      <c r="H50" s="155">
        <f t="shared" si="0"/>
        <v>60</v>
      </c>
      <c r="I50" s="155"/>
      <c r="J50" s="155">
        <f t="shared" si="1"/>
        <v>0</v>
      </c>
      <c r="K50" s="155">
        <v>12</v>
      </c>
      <c r="L50" s="155">
        <f t="shared" si="2"/>
        <v>28</v>
      </c>
      <c r="M50" s="166"/>
      <c r="N50" s="155">
        <f t="shared" si="3"/>
        <v>0</v>
      </c>
      <c r="O50" s="166">
        <v>5</v>
      </c>
      <c r="P50" s="166">
        <f t="shared" si="24"/>
        <v>10</v>
      </c>
      <c r="Q50" s="166">
        <v>3</v>
      </c>
      <c r="R50" s="166">
        <f t="shared" si="5"/>
        <v>9</v>
      </c>
      <c r="S50" s="167">
        <f t="shared" si="6"/>
        <v>107</v>
      </c>
      <c r="T50" s="165"/>
      <c r="U50" s="155">
        <f t="shared" si="7"/>
        <v>0</v>
      </c>
      <c r="V50" s="155"/>
      <c r="W50" s="155">
        <f t="shared" si="8"/>
        <v>0</v>
      </c>
      <c r="X50" s="155"/>
      <c r="Y50" s="155">
        <f t="shared" si="9"/>
        <v>0</v>
      </c>
      <c r="Z50" s="155"/>
      <c r="AA50" s="155">
        <f t="shared" si="10"/>
        <v>0</v>
      </c>
      <c r="AB50" s="167">
        <f t="shared" si="11"/>
        <v>0</v>
      </c>
      <c r="AC50" s="165"/>
      <c r="AD50" s="155"/>
      <c r="AE50" s="167"/>
      <c r="AF50" s="165">
        <v>1</v>
      </c>
      <c r="AG50" s="155">
        <f t="shared" si="12"/>
        <v>12</v>
      </c>
      <c r="AH50" s="155"/>
      <c r="AI50" s="155">
        <f t="shared" si="13"/>
        <v>0</v>
      </c>
      <c r="AJ50" s="155"/>
      <c r="AK50" s="155">
        <f t="shared" si="14"/>
        <v>0</v>
      </c>
      <c r="AL50" s="155"/>
      <c r="AM50" s="155">
        <f t="shared" si="15"/>
        <v>0</v>
      </c>
      <c r="AN50" s="155"/>
      <c r="AO50" s="155">
        <f t="shared" si="16"/>
        <v>0</v>
      </c>
      <c r="AP50" s="155"/>
      <c r="AQ50" s="155">
        <f t="shared" si="17"/>
        <v>0</v>
      </c>
      <c r="AR50" s="155"/>
      <c r="AS50" s="155">
        <f>AR50*1</f>
        <v>0</v>
      </c>
      <c r="AT50" s="155"/>
      <c r="AU50" s="155">
        <f t="shared" si="19"/>
        <v>0</v>
      </c>
      <c r="AV50" s="155"/>
      <c r="AW50" s="155">
        <f t="shared" si="20"/>
        <v>0</v>
      </c>
      <c r="AX50" s="156">
        <f t="shared" si="21"/>
        <v>0</v>
      </c>
      <c r="AY50" s="168">
        <f t="shared" si="22"/>
        <v>12</v>
      </c>
      <c r="AZ50" s="169">
        <f t="shared" si="23"/>
        <v>119</v>
      </c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</row>
    <row r="51" spans="1:84" s="103" customFormat="1" ht="18.75" customHeight="1">
      <c r="A51" s="159">
        <v>47</v>
      </c>
      <c r="B51" s="160" t="s">
        <v>84</v>
      </c>
      <c r="C51" s="161">
        <v>20759</v>
      </c>
      <c r="D51" s="162" t="s">
        <v>85</v>
      </c>
      <c r="E51" s="163" t="s">
        <v>28</v>
      </c>
      <c r="F51" s="164" t="s">
        <v>44</v>
      </c>
      <c r="G51" s="165">
        <v>10</v>
      </c>
      <c r="H51" s="155">
        <f t="shared" si="0"/>
        <v>60</v>
      </c>
      <c r="I51" s="155"/>
      <c r="J51" s="155">
        <f t="shared" si="1"/>
        <v>0</v>
      </c>
      <c r="K51" s="155">
        <v>8</v>
      </c>
      <c r="L51" s="155">
        <f t="shared" si="2"/>
        <v>20</v>
      </c>
      <c r="M51" s="166"/>
      <c r="N51" s="155">
        <f t="shared" si="3"/>
        <v>0</v>
      </c>
      <c r="O51" s="166">
        <v>3</v>
      </c>
      <c r="P51" s="166">
        <f t="shared" si="24"/>
        <v>6</v>
      </c>
      <c r="Q51" s="166">
        <v>3</v>
      </c>
      <c r="R51" s="166">
        <f t="shared" si="5"/>
        <v>9</v>
      </c>
      <c r="S51" s="167">
        <f t="shared" si="6"/>
        <v>95</v>
      </c>
      <c r="T51" s="165"/>
      <c r="U51" s="155">
        <f t="shared" si="7"/>
        <v>0</v>
      </c>
      <c r="V51" s="155"/>
      <c r="W51" s="155">
        <f t="shared" si="8"/>
        <v>0</v>
      </c>
      <c r="X51" s="155"/>
      <c r="Y51" s="155">
        <f t="shared" si="9"/>
        <v>0</v>
      </c>
      <c r="Z51" s="155"/>
      <c r="AA51" s="155">
        <f t="shared" si="10"/>
        <v>0</v>
      </c>
      <c r="AB51" s="167">
        <f t="shared" si="11"/>
        <v>0</v>
      </c>
      <c r="AC51" s="165"/>
      <c r="AD51" s="155"/>
      <c r="AE51" s="167"/>
      <c r="AF51" s="165">
        <v>1</v>
      </c>
      <c r="AG51" s="155">
        <f t="shared" si="12"/>
        <v>12</v>
      </c>
      <c r="AH51" s="155"/>
      <c r="AI51" s="155">
        <f t="shared" si="13"/>
        <v>0</v>
      </c>
      <c r="AJ51" s="155"/>
      <c r="AK51" s="155">
        <f t="shared" si="14"/>
        <v>0</v>
      </c>
      <c r="AL51" s="155">
        <v>1</v>
      </c>
      <c r="AM51" s="155">
        <f t="shared" si="15"/>
        <v>1</v>
      </c>
      <c r="AN51" s="155"/>
      <c r="AO51" s="155">
        <f t="shared" si="16"/>
        <v>0</v>
      </c>
      <c r="AP51" s="155"/>
      <c r="AQ51" s="155">
        <f t="shared" si="17"/>
        <v>0</v>
      </c>
      <c r="AR51" s="155"/>
      <c r="AS51" s="155">
        <f>AR51*1</f>
        <v>0</v>
      </c>
      <c r="AT51" s="155"/>
      <c r="AU51" s="155">
        <f t="shared" si="19"/>
        <v>0</v>
      </c>
      <c r="AV51" s="155"/>
      <c r="AW51" s="155">
        <f t="shared" si="20"/>
        <v>0</v>
      </c>
      <c r="AX51" s="156">
        <f t="shared" si="21"/>
        <v>1</v>
      </c>
      <c r="AY51" s="168">
        <f t="shared" si="22"/>
        <v>13</v>
      </c>
      <c r="AZ51" s="169">
        <f t="shared" si="23"/>
        <v>108</v>
      </c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</row>
    <row r="52" spans="1:84" s="102" customFormat="1" ht="18" thickBot="1">
      <c r="A52" s="159">
        <v>48</v>
      </c>
      <c r="B52" s="265" t="s">
        <v>104</v>
      </c>
      <c r="C52" s="178">
        <v>23698</v>
      </c>
      <c r="D52" s="179" t="s">
        <v>44</v>
      </c>
      <c r="E52" s="180" t="s">
        <v>28</v>
      </c>
      <c r="F52" s="181" t="s">
        <v>44</v>
      </c>
      <c r="G52" s="165">
        <v>12</v>
      </c>
      <c r="H52" s="182">
        <f t="shared" si="0"/>
        <v>72</v>
      </c>
      <c r="I52" s="182"/>
      <c r="J52" s="182">
        <f t="shared" si="1"/>
        <v>0</v>
      </c>
      <c r="K52" s="182">
        <v>15</v>
      </c>
      <c r="L52" s="182">
        <v>0</v>
      </c>
      <c r="M52" s="183"/>
      <c r="N52" s="182">
        <f t="shared" si="3"/>
        <v>0</v>
      </c>
      <c r="O52" s="183">
        <v>5</v>
      </c>
      <c r="P52" s="183">
        <f t="shared" si="24"/>
        <v>10</v>
      </c>
      <c r="Q52" s="183">
        <v>3</v>
      </c>
      <c r="R52" s="166">
        <f t="shared" si="5"/>
        <v>9</v>
      </c>
      <c r="S52" s="184">
        <f t="shared" si="6"/>
        <v>91</v>
      </c>
      <c r="T52" s="185"/>
      <c r="U52" s="182">
        <f t="shared" si="7"/>
        <v>0</v>
      </c>
      <c r="V52" s="182"/>
      <c r="W52" s="182">
        <f t="shared" si="8"/>
        <v>0</v>
      </c>
      <c r="X52" s="182"/>
      <c r="Y52" s="182">
        <f t="shared" si="9"/>
        <v>0</v>
      </c>
      <c r="Z52" s="182"/>
      <c r="AA52" s="182">
        <f t="shared" si="10"/>
        <v>0</v>
      </c>
      <c r="AB52" s="184">
        <f t="shared" si="11"/>
        <v>0</v>
      </c>
      <c r="AC52" s="185"/>
      <c r="AD52" s="182"/>
      <c r="AE52" s="184"/>
      <c r="AF52" s="185">
        <v>1</v>
      </c>
      <c r="AG52" s="182">
        <f t="shared" si="12"/>
        <v>12</v>
      </c>
      <c r="AH52" s="182"/>
      <c r="AI52" s="182">
        <f t="shared" si="13"/>
        <v>0</v>
      </c>
      <c r="AJ52" s="182"/>
      <c r="AK52" s="182">
        <f t="shared" si="14"/>
        <v>0</v>
      </c>
      <c r="AL52" s="182"/>
      <c r="AM52" s="182">
        <f t="shared" si="15"/>
        <v>0</v>
      </c>
      <c r="AN52" s="182"/>
      <c r="AO52" s="182">
        <f t="shared" si="16"/>
        <v>0</v>
      </c>
      <c r="AP52" s="182"/>
      <c r="AQ52" s="182">
        <f t="shared" si="17"/>
        <v>0</v>
      </c>
      <c r="AR52" s="182"/>
      <c r="AS52" s="182">
        <f>AR52*1</f>
        <v>0</v>
      </c>
      <c r="AT52" s="182"/>
      <c r="AU52" s="155">
        <f t="shared" si="19"/>
        <v>0</v>
      </c>
      <c r="AV52" s="182"/>
      <c r="AW52" s="155">
        <f t="shared" si="20"/>
        <v>0</v>
      </c>
      <c r="AX52" s="156">
        <f t="shared" si="21"/>
        <v>0</v>
      </c>
      <c r="AY52" s="186">
        <f t="shared" si="22"/>
        <v>12</v>
      </c>
      <c r="AZ52" s="187">
        <f t="shared" si="23"/>
        <v>103</v>
      </c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</row>
    <row r="53" ht="13.5" customHeight="1"/>
    <row r="56" ht="13.5">
      <c r="B56" s="128"/>
    </row>
    <row r="57" ht="13.5">
      <c r="B57" s="129"/>
    </row>
    <row r="58" ht="13.5">
      <c r="B58" s="129"/>
    </row>
    <row r="59" ht="13.5">
      <c r="B59" s="129"/>
    </row>
    <row r="60" ht="13.5">
      <c r="B60" s="129"/>
    </row>
    <row r="61" ht="13.5">
      <c r="B61" s="128"/>
    </row>
    <row r="62" ht="13.5">
      <c r="B62" s="57"/>
    </row>
  </sheetData>
  <sheetProtection/>
  <mergeCells count="11">
    <mergeCell ref="G3:S3"/>
    <mergeCell ref="AZ3:AZ4"/>
    <mergeCell ref="T3:AB3"/>
    <mergeCell ref="AC3:AE3"/>
    <mergeCell ref="AF3:AY3"/>
    <mergeCell ref="A2:AZ2"/>
    <mergeCell ref="A1:AZ1"/>
    <mergeCell ref="F3:F4"/>
    <mergeCell ref="E3:E4"/>
    <mergeCell ref="C4:D4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5"/>
  <sheetViews>
    <sheetView zoomScale="70" zoomScaleNormal="70" zoomScalePageLayoutView="0" workbookViewId="0" topLeftCell="A37">
      <selection activeCell="A5" sqref="A5:A75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05" customWidth="1"/>
    <col min="10" max="13" width="4.421875" style="105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6.00390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0" width="5.00390625" style="6" customWidth="1"/>
    <col min="51" max="51" width="6.00390625" style="6" customWidth="1"/>
    <col min="52" max="52" width="7.00390625" style="6" customWidth="1"/>
    <col min="53" max="16384" width="9.140625" style="1" customWidth="1"/>
  </cols>
  <sheetData>
    <row r="1" spans="1:52" ht="21.75">
      <c r="A1" s="312" t="s">
        <v>378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4"/>
    </row>
    <row r="2" spans="1:52" ht="18.75" thickBot="1">
      <c r="A2" s="315" t="s">
        <v>323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7"/>
    </row>
    <row r="3" spans="1:52" ht="15.75" thickBot="1">
      <c r="A3" s="318" t="s">
        <v>371</v>
      </c>
      <c r="B3" s="319"/>
      <c r="C3" s="319"/>
      <c r="D3" s="320"/>
      <c r="E3" s="111"/>
      <c r="F3" s="112"/>
      <c r="G3" s="321" t="s">
        <v>6</v>
      </c>
      <c r="H3" s="322"/>
      <c r="I3" s="322"/>
      <c r="J3" s="322"/>
      <c r="K3" s="322"/>
      <c r="L3" s="322"/>
      <c r="M3" s="323"/>
      <c r="N3" s="323"/>
      <c r="O3" s="323"/>
      <c r="P3" s="323"/>
      <c r="Q3" s="323"/>
      <c r="R3" s="323"/>
      <c r="S3" s="324"/>
      <c r="T3" s="325" t="s">
        <v>11</v>
      </c>
      <c r="U3" s="322"/>
      <c r="V3" s="322"/>
      <c r="W3" s="322"/>
      <c r="X3" s="322"/>
      <c r="Y3" s="322"/>
      <c r="Z3" s="322"/>
      <c r="AA3" s="322"/>
      <c r="AB3" s="324"/>
      <c r="AC3" s="326" t="s">
        <v>12</v>
      </c>
      <c r="AD3" s="327"/>
      <c r="AE3" s="328"/>
      <c r="AF3" s="329" t="s">
        <v>23</v>
      </c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</row>
    <row r="4" spans="1:52" ht="185.25" customHeight="1">
      <c r="A4" s="113" t="s">
        <v>372</v>
      </c>
      <c r="B4" s="114" t="s">
        <v>0</v>
      </c>
      <c r="C4" s="310" t="s">
        <v>1</v>
      </c>
      <c r="D4" s="311"/>
      <c r="E4" s="115"/>
      <c r="F4" s="116"/>
      <c r="G4" s="117" t="s">
        <v>2</v>
      </c>
      <c r="H4" s="117" t="s">
        <v>3</v>
      </c>
      <c r="I4" s="117" t="s">
        <v>367</v>
      </c>
      <c r="J4" s="117" t="s">
        <v>3</v>
      </c>
      <c r="K4" s="117" t="s">
        <v>4</v>
      </c>
      <c r="L4" s="117" t="s">
        <v>3</v>
      </c>
      <c r="M4" s="117" t="s">
        <v>368</v>
      </c>
      <c r="N4" s="117" t="s">
        <v>3</v>
      </c>
      <c r="O4" s="118" t="s">
        <v>379</v>
      </c>
      <c r="P4" s="117" t="s">
        <v>3</v>
      </c>
      <c r="Q4" s="118" t="s">
        <v>380</v>
      </c>
      <c r="R4" s="117" t="s">
        <v>3</v>
      </c>
      <c r="S4" s="119" t="s">
        <v>5</v>
      </c>
      <c r="T4" s="120" t="s">
        <v>33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119" t="s">
        <v>22</v>
      </c>
      <c r="AZ4" s="127" t="s">
        <v>24</v>
      </c>
    </row>
    <row r="5" spans="1:52" ht="15">
      <c r="A5" s="188">
        <v>1</v>
      </c>
      <c r="B5" s="189" t="s">
        <v>387</v>
      </c>
      <c r="C5" s="190">
        <v>22282</v>
      </c>
      <c r="D5" s="191" t="s">
        <v>85</v>
      </c>
      <c r="E5" s="192" t="s">
        <v>28</v>
      </c>
      <c r="F5" s="189" t="s">
        <v>85</v>
      </c>
      <c r="G5" s="193">
        <v>10</v>
      </c>
      <c r="H5" s="194">
        <f aca="true" t="shared" si="0" ref="H5:H36">G5*6</f>
        <v>60</v>
      </c>
      <c r="I5" s="194"/>
      <c r="J5" s="194">
        <f aca="true" t="shared" si="1" ref="J5:J36">I5*6</f>
        <v>0</v>
      </c>
      <c r="K5" s="194">
        <v>17</v>
      </c>
      <c r="L5" s="194">
        <f aca="true" t="shared" si="2" ref="L5:L36">IF(K5&gt;4,K5*2+4,K5*3)</f>
        <v>38</v>
      </c>
      <c r="M5" s="195">
        <v>9</v>
      </c>
      <c r="N5" s="194">
        <f aca="true" t="shared" si="3" ref="N5:N36">IF(M5&gt;4,M5*2+4,M5*3)</f>
        <v>22</v>
      </c>
      <c r="O5" s="195">
        <v>5</v>
      </c>
      <c r="P5" s="195">
        <f aca="true" t="shared" si="4" ref="P5:P13">O5*2</f>
        <v>10</v>
      </c>
      <c r="Q5" s="195">
        <v>3</v>
      </c>
      <c r="R5" s="195">
        <f aca="true" t="shared" si="5" ref="R5:R36">Q5*3</f>
        <v>9</v>
      </c>
      <c r="S5" s="196">
        <f aca="true" t="shared" si="6" ref="S5:S36">H5+J5+L5+N5+P5+R5</f>
        <v>139</v>
      </c>
      <c r="T5" s="188"/>
      <c r="U5" s="194">
        <f aca="true" t="shared" si="7" ref="U5:U36">IF(T5=0,0,6)</f>
        <v>0</v>
      </c>
      <c r="V5" s="194"/>
      <c r="W5" s="194">
        <f aca="true" t="shared" si="8" ref="W5:W36">V5*4</f>
        <v>0</v>
      </c>
      <c r="X5" s="194"/>
      <c r="Y5" s="194">
        <f aca="true" t="shared" si="9" ref="Y5:Y36">X5*3</f>
        <v>0</v>
      </c>
      <c r="Z5" s="194"/>
      <c r="AA5" s="194">
        <f aca="true" t="shared" si="10" ref="AA5:AA36">IF(Z5=0,0,6)</f>
        <v>0</v>
      </c>
      <c r="AB5" s="196">
        <f aca="true" t="shared" si="11" ref="AB5:AB36">U5+W5+Y5+AA5</f>
        <v>0</v>
      </c>
      <c r="AC5" s="188"/>
      <c r="AD5" s="194"/>
      <c r="AE5" s="196"/>
      <c r="AF5" s="188">
        <v>1</v>
      </c>
      <c r="AG5" s="194">
        <f aca="true" t="shared" si="12" ref="AG5:AG36">AF5*12</f>
        <v>12</v>
      </c>
      <c r="AH5" s="194"/>
      <c r="AI5" s="194">
        <f aca="true" t="shared" si="13" ref="AI5:AI36">AH5*5</f>
        <v>0</v>
      </c>
      <c r="AJ5" s="194">
        <v>2</v>
      </c>
      <c r="AK5" s="194">
        <f aca="true" t="shared" si="14" ref="AK5:AK36">AJ5*3</f>
        <v>6</v>
      </c>
      <c r="AL5" s="194"/>
      <c r="AM5" s="194">
        <f aca="true" t="shared" si="15" ref="AM5:AM36">AL5*1</f>
        <v>0</v>
      </c>
      <c r="AN5" s="194">
        <v>1</v>
      </c>
      <c r="AO5" s="194">
        <f aca="true" t="shared" si="16" ref="AO5:AO36">AN5*5</f>
        <v>5</v>
      </c>
      <c r="AP5" s="194"/>
      <c r="AQ5" s="194">
        <f aca="true" t="shared" si="17" ref="AQ5:AQ36">AP5*5</f>
        <v>0</v>
      </c>
      <c r="AR5" s="194"/>
      <c r="AS5" s="194">
        <f aca="true" t="shared" si="18" ref="AS5:AS36">AR5*1</f>
        <v>0</v>
      </c>
      <c r="AT5" s="194"/>
      <c r="AU5" s="133">
        <f aca="true" t="shared" si="19" ref="AU5:AU36">AT5*0.5</f>
        <v>0</v>
      </c>
      <c r="AV5" s="194"/>
      <c r="AW5" s="133">
        <f aca="true" t="shared" si="20" ref="AW5:AW36">AV5*1</f>
        <v>0</v>
      </c>
      <c r="AX5" s="136">
        <f aca="true" t="shared" si="21" ref="AX5:AX36">IF(AI5+AK5+AM5+AO5+AQ5+AS5+AU5+AW5&gt;10,10,AI5+AK5+AM5+AO5+AQ5+AS5+AU5+AW5)</f>
        <v>10</v>
      </c>
      <c r="AY5" s="197">
        <f aca="true" t="shared" si="22" ref="AY5:AY36">AG5+AX5</f>
        <v>22</v>
      </c>
      <c r="AZ5" s="198">
        <f aca="true" t="shared" si="23" ref="AZ5:AZ36">S5+AB5+AY5</f>
        <v>161</v>
      </c>
    </row>
    <row r="6" spans="1:52" ht="15">
      <c r="A6" s="188">
        <v>2</v>
      </c>
      <c r="B6" s="189" t="s">
        <v>393</v>
      </c>
      <c r="C6" s="190">
        <v>23995</v>
      </c>
      <c r="D6" s="191" t="s">
        <v>85</v>
      </c>
      <c r="E6" s="192" t="s">
        <v>28</v>
      </c>
      <c r="F6" s="189" t="s">
        <v>85</v>
      </c>
      <c r="G6" s="193">
        <v>12</v>
      </c>
      <c r="H6" s="194">
        <f t="shared" si="0"/>
        <v>72</v>
      </c>
      <c r="I6" s="194"/>
      <c r="J6" s="194">
        <f t="shared" si="1"/>
        <v>0</v>
      </c>
      <c r="K6" s="194">
        <v>19</v>
      </c>
      <c r="L6" s="194">
        <f t="shared" si="2"/>
        <v>42</v>
      </c>
      <c r="M6" s="195">
        <v>3</v>
      </c>
      <c r="N6" s="194">
        <f t="shared" si="3"/>
        <v>9</v>
      </c>
      <c r="O6" s="195">
        <v>5</v>
      </c>
      <c r="P6" s="195">
        <f t="shared" si="4"/>
        <v>10</v>
      </c>
      <c r="Q6" s="195">
        <v>3</v>
      </c>
      <c r="R6" s="195">
        <f t="shared" si="5"/>
        <v>9</v>
      </c>
      <c r="S6" s="196">
        <f t="shared" si="6"/>
        <v>142</v>
      </c>
      <c r="T6" s="188"/>
      <c r="U6" s="194">
        <f t="shared" si="7"/>
        <v>0</v>
      </c>
      <c r="V6" s="194"/>
      <c r="W6" s="194">
        <f t="shared" si="8"/>
        <v>0</v>
      </c>
      <c r="X6" s="194">
        <v>1</v>
      </c>
      <c r="Y6" s="194">
        <f t="shared" si="9"/>
        <v>3</v>
      </c>
      <c r="Z6" s="194"/>
      <c r="AA6" s="194">
        <f t="shared" si="10"/>
        <v>0</v>
      </c>
      <c r="AB6" s="196">
        <f t="shared" si="11"/>
        <v>3</v>
      </c>
      <c r="AC6" s="188"/>
      <c r="AD6" s="194"/>
      <c r="AE6" s="196"/>
      <c r="AF6" s="188">
        <v>1</v>
      </c>
      <c r="AG6" s="194">
        <f t="shared" si="12"/>
        <v>12</v>
      </c>
      <c r="AH6" s="194"/>
      <c r="AI6" s="194">
        <f t="shared" si="13"/>
        <v>0</v>
      </c>
      <c r="AJ6" s="194">
        <v>1</v>
      </c>
      <c r="AK6" s="194">
        <f t="shared" si="14"/>
        <v>3</v>
      </c>
      <c r="AL6" s="194"/>
      <c r="AM6" s="194">
        <f t="shared" si="15"/>
        <v>0</v>
      </c>
      <c r="AN6" s="194"/>
      <c r="AO6" s="194">
        <f t="shared" si="16"/>
        <v>0</v>
      </c>
      <c r="AP6" s="194"/>
      <c r="AQ6" s="194">
        <f t="shared" si="17"/>
        <v>0</v>
      </c>
      <c r="AR6" s="194"/>
      <c r="AS6" s="194">
        <f t="shared" si="18"/>
        <v>0</v>
      </c>
      <c r="AT6" s="194"/>
      <c r="AU6" s="133">
        <f t="shared" si="19"/>
        <v>0</v>
      </c>
      <c r="AV6" s="194"/>
      <c r="AW6" s="133">
        <f t="shared" si="20"/>
        <v>0</v>
      </c>
      <c r="AX6" s="136">
        <f t="shared" si="21"/>
        <v>3</v>
      </c>
      <c r="AY6" s="197">
        <f t="shared" si="22"/>
        <v>15</v>
      </c>
      <c r="AZ6" s="198">
        <f t="shared" si="23"/>
        <v>160</v>
      </c>
    </row>
    <row r="7" spans="1:52" ht="15">
      <c r="A7" s="188">
        <v>3</v>
      </c>
      <c r="B7" s="189" t="s">
        <v>398</v>
      </c>
      <c r="C7" s="190">
        <v>24030</v>
      </c>
      <c r="D7" s="191" t="s">
        <v>85</v>
      </c>
      <c r="E7" s="192" t="s">
        <v>28</v>
      </c>
      <c r="F7" s="189" t="s">
        <v>85</v>
      </c>
      <c r="G7" s="193">
        <v>12</v>
      </c>
      <c r="H7" s="194">
        <f t="shared" si="0"/>
        <v>72</v>
      </c>
      <c r="I7" s="194"/>
      <c r="J7" s="194">
        <f t="shared" si="1"/>
        <v>0</v>
      </c>
      <c r="K7" s="194">
        <v>19</v>
      </c>
      <c r="L7" s="194">
        <f t="shared" si="2"/>
        <v>42</v>
      </c>
      <c r="M7" s="195">
        <v>4</v>
      </c>
      <c r="N7" s="194">
        <f t="shared" si="3"/>
        <v>12</v>
      </c>
      <c r="O7" s="195">
        <v>5</v>
      </c>
      <c r="P7" s="195">
        <f t="shared" si="4"/>
        <v>10</v>
      </c>
      <c r="Q7" s="195">
        <v>3</v>
      </c>
      <c r="R7" s="195">
        <f t="shared" si="5"/>
        <v>9</v>
      </c>
      <c r="S7" s="196">
        <f t="shared" si="6"/>
        <v>145</v>
      </c>
      <c r="T7" s="188"/>
      <c r="U7" s="194">
        <f t="shared" si="7"/>
        <v>0</v>
      </c>
      <c r="V7" s="194"/>
      <c r="W7" s="194">
        <f t="shared" si="8"/>
        <v>0</v>
      </c>
      <c r="X7" s="194"/>
      <c r="Y7" s="194">
        <f t="shared" si="9"/>
        <v>0</v>
      </c>
      <c r="Z7" s="194"/>
      <c r="AA7" s="194">
        <f t="shared" si="10"/>
        <v>0</v>
      </c>
      <c r="AB7" s="196">
        <f t="shared" si="11"/>
        <v>0</v>
      </c>
      <c r="AC7" s="188"/>
      <c r="AD7" s="194"/>
      <c r="AE7" s="196"/>
      <c r="AF7" s="188">
        <v>1</v>
      </c>
      <c r="AG7" s="194">
        <f t="shared" si="12"/>
        <v>12</v>
      </c>
      <c r="AH7" s="194"/>
      <c r="AI7" s="194">
        <f t="shared" si="13"/>
        <v>0</v>
      </c>
      <c r="AJ7" s="194">
        <v>1</v>
      </c>
      <c r="AK7" s="194">
        <f t="shared" si="14"/>
        <v>3</v>
      </c>
      <c r="AL7" s="194"/>
      <c r="AM7" s="194">
        <f t="shared" si="15"/>
        <v>0</v>
      </c>
      <c r="AN7" s="194"/>
      <c r="AO7" s="194">
        <f t="shared" si="16"/>
        <v>0</v>
      </c>
      <c r="AP7" s="194"/>
      <c r="AQ7" s="194">
        <f t="shared" si="17"/>
        <v>0</v>
      </c>
      <c r="AR7" s="194"/>
      <c r="AS7" s="194">
        <f t="shared" si="18"/>
        <v>0</v>
      </c>
      <c r="AT7" s="194"/>
      <c r="AU7" s="133">
        <f t="shared" si="19"/>
        <v>0</v>
      </c>
      <c r="AV7" s="194"/>
      <c r="AW7" s="133">
        <f t="shared" si="20"/>
        <v>0</v>
      </c>
      <c r="AX7" s="136">
        <f t="shared" si="21"/>
        <v>3</v>
      </c>
      <c r="AY7" s="197">
        <f t="shared" si="22"/>
        <v>15</v>
      </c>
      <c r="AZ7" s="198">
        <f t="shared" si="23"/>
        <v>160</v>
      </c>
    </row>
    <row r="8" spans="1:52" ht="15">
      <c r="A8" s="188">
        <v>4</v>
      </c>
      <c r="B8" s="189" t="s">
        <v>403</v>
      </c>
      <c r="C8" s="190">
        <v>23907</v>
      </c>
      <c r="D8" s="191" t="s">
        <v>85</v>
      </c>
      <c r="E8" s="192" t="s">
        <v>28</v>
      </c>
      <c r="F8" s="189" t="s">
        <v>85</v>
      </c>
      <c r="G8" s="193">
        <v>12</v>
      </c>
      <c r="H8" s="194">
        <f t="shared" si="0"/>
        <v>72</v>
      </c>
      <c r="I8" s="194"/>
      <c r="J8" s="194">
        <f t="shared" si="1"/>
        <v>0</v>
      </c>
      <c r="K8" s="194">
        <v>16</v>
      </c>
      <c r="L8" s="194">
        <f t="shared" si="2"/>
        <v>36</v>
      </c>
      <c r="M8" s="195">
        <v>2</v>
      </c>
      <c r="N8" s="194">
        <f t="shared" si="3"/>
        <v>6</v>
      </c>
      <c r="O8" s="195">
        <v>5</v>
      </c>
      <c r="P8" s="195">
        <f t="shared" si="4"/>
        <v>10</v>
      </c>
      <c r="Q8" s="195">
        <v>3</v>
      </c>
      <c r="R8" s="195">
        <f t="shared" si="5"/>
        <v>9</v>
      </c>
      <c r="S8" s="196">
        <f t="shared" si="6"/>
        <v>133</v>
      </c>
      <c r="T8" s="188"/>
      <c r="U8" s="194">
        <f t="shared" si="7"/>
        <v>0</v>
      </c>
      <c r="V8" s="194"/>
      <c r="W8" s="194">
        <f t="shared" si="8"/>
        <v>0</v>
      </c>
      <c r="X8" s="194">
        <v>2</v>
      </c>
      <c r="Y8" s="194">
        <f t="shared" si="9"/>
        <v>6</v>
      </c>
      <c r="Z8" s="194"/>
      <c r="AA8" s="194">
        <f t="shared" si="10"/>
        <v>0</v>
      </c>
      <c r="AB8" s="196">
        <f t="shared" si="11"/>
        <v>6</v>
      </c>
      <c r="AC8" s="188"/>
      <c r="AD8" s="194"/>
      <c r="AE8" s="196"/>
      <c r="AF8" s="188">
        <v>1</v>
      </c>
      <c r="AG8" s="194">
        <f t="shared" si="12"/>
        <v>12</v>
      </c>
      <c r="AH8" s="194"/>
      <c r="AI8" s="194">
        <f t="shared" si="13"/>
        <v>0</v>
      </c>
      <c r="AJ8" s="194">
        <v>1</v>
      </c>
      <c r="AK8" s="194">
        <f t="shared" si="14"/>
        <v>3</v>
      </c>
      <c r="AL8" s="194"/>
      <c r="AM8" s="194">
        <f t="shared" si="15"/>
        <v>0</v>
      </c>
      <c r="AN8" s="194">
        <v>1</v>
      </c>
      <c r="AO8" s="194">
        <f t="shared" si="16"/>
        <v>5</v>
      </c>
      <c r="AP8" s="194"/>
      <c r="AQ8" s="194">
        <f t="shared" si="17"/>
        <v>0</v>
      </c>
      <c r="AR8" s="194"/>
      <c r="AS8" s="194">
        <f t="shared" si="18"/>
        <v>0</v>
      </c>
      <c r="AT8" s="194"/>
      <c r="AU8" s="133">
        <f t="shared" si="19"/>
        <v>0</v>
      </c>
      <c r="AV8" s="194"/>
      <c r="AW8" s="133">
        <f t="shared" si="20"/>
        <v>0</v>
      </c>
      <c r="AX8" s="136">
        <f t="shared" si="21"/>
        <v>8</v>
      </c>
      <c r="AY8" s="197">
        <f t="shared" si="22"/>
        <v>20</v>
      </c>
      <c r="AZ8" s="198">
        <f t="shared" si="23"/>
        <v>159</v>
      </c>
    </row>
    <row r="9" spans="1:52" ht="15">
      <c r="A9" s="188">
        <v>5</v>
      </c>
      <c r="B9" s="189" t="s">
        <v>401</v>
      </c>
      <c r="C9" s="190">
        <v>23273</v>
      </c>
      <c r="D9" s="191" t="s">
        <v>85</v>
      </c>
      <c r="E9" s="192" t="s">
        <v>28</v>
      </c>
      <c r="F9" s="189" t="s">
        <v>85</v>
      </c>
      <c r="G9" s="193">
        <v>12</v>
      </c>
      <c r="H9" s="194">
        <f t="shared" si="0"/>
        <v>72</v>
      </c>
      <c r="I9" s="194"/>
      <c r="J9" s="194">
        <f t="shared" si="1"/>
        <v>0</v>
      </c>
      <c r="K9" s="194">
        <v>11</v>
      </c>
      <c r="L9" s="194">
        <f t="shared" si="2"/>
        <v>26</v>
      </c>
      <c r="M9" s="195">
        <v>9</v>
      </c>
      <c r="N9" s="194">
        <f t="shared" si="3"/>
        <v>22</v>
      </c>
      <c r="O9" s="195">
        <v>5</v>
      </c>
      <c r="P9" s="195">
        <f t="shared" si="4"/>
        <v>10</v>
      </c>
      <c r="Q9" s="195">
        <v>3</v>
      </c>
      <c r="R9" s="195">
        <f t="shared" si="5"/>
        <v>9</v>
      </c>
      <c r="S9" s="196">
        <f t="shared" si="6"/>
        <v>139</v>
      </c>
      <c r="T9" s="188"/>
      <c r="U9" s="194">
        <f t="shared" si="7"/>
        <v>0</v>
      </c>
      <c r="V9" s="194"/>
      <c r="W9" s="194">
        <f t="shared" si="8"/>
        <v>0</v>
      </c>
      <c r="X9" s="194">
        <v>1</v>
      </c>
      <c r="Y9" s="194">
        <f t="shared" si="9"/>
        <v>3</v>
      </c>
      <c r="Z9" s="194"/>
      <c r="AA9" s="194">
        <f t="shared" si="10"/>
        <v>0</v>
      </c>
      <c r="AB9" s="196">
        <f t="shared" si="11"/>
        <v>3</v>
      </c>
      <c r="AC9" s="188"/>
      <c r="AD9" s="194"/>
      <c r="AE9" s="196" t="s">
        <v>119</v>
      </c>
      <c r="AF9" s="188">
        <v>1</v>
      </c>
      <c r="AG9" s="194">
        <f t="shared" si="12"/>
        <v>12</v>
      </c>
      <c r="AH9" s="194"/>
      <c r="AI9" s="194">
        <f t="shared" si="13"/>
        <v>0</v>
      </c>
      <c r="AJ9" s="194">
        <v>1</v>
      </c>
      <c r="AK9" s="194">
        <f t="shared" si="14"/>
        <v>3</v>
      </c>
      <c r="AL9" s="194"/>
      <c r="AM9" s="194">
        <f t="shared" si="15"/>
        <v>0</v>
      </c>
      <c r="AN9" s="194"/>
      <c r="AO9" s="194">
        <f t="shared" si="16"/>
        <v>0</v>
      </c>
      <c r="AP9" s="194"/>
      <c r="AQ9" s="194">
        <f t="shared" si="17"/>
        <v>0</v>
      </c>
      <c r="AR9" s="194"/>
      <c r="AS9" s="194">
        <f t="shared" si="18"/>
        <v>0</v>
      </c>
      <c r="AT9" s="194"/>
      <c r="AU9" s="133">
        <f t="shared" si="19"/>
        <v>0</v>
      </c>
      <c r="AV9" s="194"/>
      <c r="AW9" s="133">
        <f t="shared" si="20"/>
        <v>0</v>
      </c>
      <c r="AX9" s="136">
        <f t="shared" si="21"/>
        <v>3</v>
      </c>
      <c r="AY9" s="197">
        <f t="shared" si="22"/>
        <v>15</v>
      </c>
      <c r="AZ9" s="198">
        <f t="shared" si="23"/>
        <v>157</v>
      </c>
    </row>
    <row r="10" spans="1:52" ht="15">
      <c r="A10" s="188">
        <v>6</v>
      </c>
      <c r="B10" s="189" t="s">
        <v>404</v>
      </c>
      <c r="C10" s="190">
        <v>23625</v>
      </c>
      <c r="D10" s="191" t="s">
        <v>85</v>
      </c>
      <c r="E10" s="192" t="s">
        <v>28</v>
      </c>
      <c r="F10" s="189" t="s">
        <v>85</v>
      </c>
      <c r="G10" s="193">
        <v>12</v>
      </c>
      <c r="H10" s="194">
        <f t="shared" si="0"/>
        <v>72</v>
      </c>
      <c r="I10" s="194"/>
      <c r="J10" s="194">
        <f t="shared" si="1"/>
        <v>0</v>
      </c>
      <c r="K10" s="194">
        <v>17</v>
      </c>
      <c r="L10" s="194">
        <f t="shared" si="2"/>
        <v>38</v>
      </c>
      <c r="M10" s="195">
        <v>2</v>
      </c>
      <c r="N10" s="194">
        <f t="shared" si="3"/>
        <v>6</v>
      </c>
      <c r="O10" s="195">
        <v>5</v>
      </c>
      <c r="P10" s="195">
        <f t="shared" si="4"/>
        <v>10</v>
      </c>
      <c r="Q10" s="195">
        <v>3</v>
      </c>
      <c r="R10" s="195">
        <f t="shared" si="5"/>
        <v>9</v>
      </c>
      <c r="S10" s="196">
        <f t="shared" si="6"/>
        <v>135</v>
      </c>
      <c r="T10" s="188"/>
      <c r="U10" s="194">
        <f t="shared" si="7"/>
        <v>0</v>
      </c>
      <c r="V10" s="194"/>
      <c r="W10" s="194">
        <f t="shared" si="8"/>
        <v>0</v>
      </c>
      <c r="X10" s="194"/>
      <c r="Y10" s="194">
        <f t="shared" si="9"/>
        <v>0</v>
      </c>
      <c r="Z10" s="194"/>
      <c r="AA10" s="194">
        <f t="shared" si="10"/>
        <v>0</v>
      </c>
      <c r="AB10" s="196">
        <f t="shared" si="11"/>
        <v>0</v>
      </c>
      <c r="AC10" s="188"/>
      <c r="AD10" s="194"/>
      <c r="AE10" s="196"/>
      <c r="AF10" s="188">
        <v>1</v>
      </c>
      <c r="AG10" s="194">
        <f t="shared" si="12"/>
        <v>12</v>
      </c>
      <c r="AH10" s="194"/>
      <c r="AI10" s="194">
        <f t="shared" si="13"/>
        <v>0</v>
      </c>
      <c r="AJ10" s="194">
        <v>1</v>
      </c>
      <c r="AK10" s="194">
        <f t="shared" si="14"/>
        <v>3</v>
      </c>
      <c r="AL10" s="194">
        <v>3</v>
      </c>
      <c r="AM10" s="194">
        <f t="shared" si="15"/>
        <v>3</v>
      </c>
      <c r="AN10" s="194">
        <v>1</v>
      </c>
      <c r="AO10" s="194">
        <f t="shared" si="16"/>
        <v>5</v>
      </c>
      <c r="AP10" s="194"/>
      <c r="AQ10" s="194">
        <f t="shared" si="17"/>
        <v>0</v>
      </c>
      <c r="AR10" s="194"/>
      <c r="AS10" s="194">
        <f t="shared" si="18"/>
        <v>0</v>
      </c>
      <c r="AT10" s="194"/>
      <c r="AU10" s="133">
        <f t="shared" si="19"/>
        <v>0</v>
      </c>
      <c r="AV10" s="194"/>
      <c r="AW10" s="133">
        <f t="shared" si="20"/>
        <v>0</v>
      </c>
      <c r="AX10" s="136">
        <f t="shared" si="21"/>
        <v>10</v>
      </c>
      <c r="AY10" s="197">
        <f t="shared" si="22"/>
        <v>22</v>
      </c>
      <c r="AZ10" s="198">
        <f t="shared" si="23"/>
        <v>157</v>
      </c>
    </row>
    <row r="11" spans="1:52" ht="15">
      <c r="A11" s="188">
        <v>7</v>
      </c>
      <c r="B11" s="189" t="s">
        <v>382</v>
      </c>
      <c r="C11" s="190">
        <v>24302</v>
      </c>
      <c r="D11" s="191" t="s">
        <v>85</v>
      </c>
      <c r="E11" s="192" t="s">
        <v>28</v>
      </c>
      <c r="F11" s="189" t="s">
        <v>85</v>
      </c>
      <c r="G11" s="193">
        <v>12</v>
      </c>
      <c r="H11" s="194">
        <f t="shared" si="0"/>
        <v>72</v>
      </c>
      <c r="I11" s="194"/>
      <c r="J11" s="194">
        <f t="shared" si="1"/>
        <v>0</v>
      </c>
      <c r="K11" s="194">
        <v>15</v>
      </c>
      <c r="L11" s="194">
        <f t="shared" si="2"/>
        <v>34</v>
      </c>
      <c r="M11" s="195">
        <v>3</v>
      </c>
      <c r="N11" s="194">
        <f t="shared" si="3"/>
        <v>9</v>
      </c>
      <c r="O11" s="195">
        <v>5</v>
      </c>
      <c r="P11" s="195">
        <f t="shared" si="4"/>
        <v>10</v>
      </c>
      <c r="Q11" s="195">
        <v>3</v>
      </c>
      <c r="R11" s="195">
        <f t="shared" si="5"/>
        <v>9</v>
      </c>
      <c r="S11" s="196">
        <f t="shared" si="6"/>
        <v>134</v>
      </c>
      <c r="T11" s="188"/>
      <c r="U11" s="194">
        <f t="shared" si="7"/>
        <v>0</v>
      </c>
      <c r="V11" s="194"/>
      <c r="W11" s="194">
        <f t="shared" si="8"/>
        <v>0</v>
      </c>
      <c r="X11" s="194">
        <v>1</v>
      </c>
      <c r="Y11" s="194">
        <f t="shared" si="9"/>
        <v>3</v>
      </c>
      <c r="Z11" s="194"/>
      <c r="AA11" s="194">
        <f t="shared" si="10"/>
        <v>0</v>
      </c>
      <c r="AB11" s="196">
        <f t="shared" si="11"/>
        <v>3</v>
      </c>
      <c r="AC11" s="188"/>
      <c r="AD11" s="194"/>
      <c r="AE11" s="196"/>
      <c r="AF11" s="188">
        <v>1</v>
      </c>
      <c r="AG11" s="194">
        <f t="shared" si="12"/>
        <v>12</v>
      </c>
      <c r="AH11" s="194"/>
      <c r="AI11" s="194">
        <f t="shared" si="13"/>
        <v>0</v>
      </c>
      <c r="AJ11" s="194">
        <v>2</v>
      </c>
      <c r="AK11" s="194">
        <f t="shared" si="14"/>
        <v>6</v>
      </c>
      <c r="AL11" s="194">
        <v>2</v>
      </c>
      <c r="AM11" s="194">
        <f t="shared" si="15"/>
        <v>2</v>
      </c>
      <c r="AN11" s="194"/>
      <c r="AO11" s="194">
        <f t="shared" si="16"/>
        <v>0</v>
      </c>
      <c r="AP11" s="194"/>
      <c r="AQ11" s="194">
        <f t="shared" si="17"/>
        <v>0</v>
      </c>
      <c r="AR11" s="194"/>
      <c r="AS11" s="194">
        <f t="shared" si="18"/>
        <v>0</v>
      </c>
      <c r="AT11" s="194"/>
      <c r="AU11" s="133">
        <f t="shared" si="19"/>
        <v>0</v>
      </c>
      <c r="AV11" s="194"/>
      <c r="AW11" s="133">
        <f t="shared" si="20"/>
        <v>0</v>
      </c>
      <c r="AX11" s="136">
        <f t="shared" si="21"/>
        <v>8</v>
      </c>
      <c r="AY11" s="197">
        <f t="shared" si="22"/>
        <v>20</v>
      </c>
      <c r="AZ11" s="198">
        <f t="shared" si="23"/>
        <v>157</v>
      </c>
    </row>
    <row r="12" spans="1:52" ht="15">
      <c r="A12" s="188">
        <v>8</v>
      </c>
      <c r="B12" s="189" t="s">
        <v>405</v>
      </c>
      <c r="C12" s="190">
        <v>19225</v>
      </c>
      <c r="D12" s="191" t="s">
        <v>85</v>
      </c>
      <c r="E12" s="192" t="s">
        <v>28</v>
      </c>
      <c r="F12" s="189" t="s">
        <v>85</v>
      </c>
      <c r="G12" s="193">
        <v>12</v>
      </c>
      <c r="H12" s="194">
        <f t="shared" si="0"/>
        <v>72</v>
      </c>
      <c r="I12" s="194"/>
      <c r="J12" s="194">
        <f t="shared" si="1"/>
        <v>0</v>
      </c>
      <c r="K12" s="194">
        <v>19</v>
      </c>
      <c r="L12" s="194">
        <f t="shared" si="2"/>
        <v>42</v>
      </c>
      <c r="M12" s="195">
        <v>2</v>
      </c>
      <c r="N12" s="194">
        <f t="shared" si="3"/>
        <v>6</v>
      </c>
      <c r="O12" s="195">
        <v>5</v>
      </c>
      <c r="P12" s="195">
        <f t="shared" si="4"/>
        <v>10</v>
      </c>
      <c r="Q12" s="195">
        <v>3</v>
      </c>
      <c r="R12" s="195">
        <f t="shared" si="5"/>
        <v>9</v>
      </c>
      <c r="S12" s="196">
        <f t="shared" si="6"/>
        <v>139</v>
      </c>
      <c r="T12" s="188"/>
      <c r="U12" s="194">
        <f t="shared" si="7"/>
        <v>0</v>
      </c>
      <c r="V12" s="194"/>
      <c r="W12" s="194">
        <f t="shared" si="8"/>
        <v>0</v>
      </c>
      <c r="X12" s="194"/>
      <c r="Y12" s="194">
        <f t="shared" si="9"/>
        <v>0</v>
      </c>
      <c r="Z12" s="194"/>
      <c r="AA12" s="194">
        <f t="shared" si="10"/>
        <v>0</v>
      </c>
      <c r="AB12" s="196">
        <f t="shared" si="11"/>
        <v>0</v>
      </c>
      <c r="AC12" s="188"/>
      <c r="AD12" s="194"/>
      <c r="AE12" s="196"/>
      <c r="AF12" s="188">
        <v>1</v>
      </c>
      <c r="AG12" s="194">
        <f t="shared" si="12"/>
        <v>12</v>
      </c>
      <c r="AH12" s="194"/>
      <c r="AI12" s="194">
        <f t="shared" si="13"/>
        <v>0</v>
      </c>
      <c r="AJ12" s="194">
        <v>1</v>
      </c>
      <c r="AK12" s="194">
        <f t="shared" si="14"/>
        <v>3</v>
      </c>
      <c r="AL12" s="194">
        <v>1</v>
      </c>
      <c r="AM12" s="194">
        <f t="shared" si="15"/>
        <v>1</v>
      </c>
      <c r="AN12" s="194"/>
      <c r="AO12" s="194">
        <f t="shared" si="16"/>
        <v>0</v>
      </c>
      <c r="AP12" s="194"/>
      <c r="AQ12" s="194">
        <f t="shared" si="17"/>
        <v>0</v>
      </c>
      <c r="AR12" s="194">
        <v>1</v>
      </c>
      <c r="AS12" s="194">
        <f t="shared" si="18"/>
        <v>1</v>
      </c>
      <c r="AT12" s="194"/>
      <c r="AU12" s="133">
        <f t="shared" si="19"/>
        <v>0</v>
      </c>
      <c r="AV12" s="194"/>
      <c r="AW12" s="133">
        <f t="shared" si="20"/>
        <v>0</v>
      </c>
      <c r="AX12" s="136">
        <f t="shared" si="21"/>
        <v>5</v>
      </c>
      <c r="AY12" s="197">
        <f t="shared" si="22"/>
        <v>17</v>
      </c>
      <c r="AZ12" s="198">
        <f t="shared" si="23"/>
        <v>156</v>
      </c>
    </row>
    <row r="13" spans="1:52" ht="15">
      <c r="A13" s="188">
        <v>9</v>
      </c>
      <c r="B13" s="189" t="s">
        <v>400</v>
      </c>
      <c r="C13" s="190">
        <v>22043</v>
      </c>
      <c r="D13" s="191" t="s">
        <v>85</v>
      </c>
      <c r="E13" s="192" t="s">
        <v>28</v>
      </c>
      <c r="F13" s="189" t="s">
        <v>85</v>
      </c>
      <c r="G13" s="193">
        <v>12</v>
      </c>
      <c r="H13" s="194">
        <f t="shared" si="0"/>
        <v>72</v>
      </c>
      <c r="I13" s="194"/>
      <c r="J13" s="194">
        <f t="shared" si="1"/>
        <v>0</v>
      </c>
      <c r="K13" s="194">
        <v>19</v>
      </c>
      <c r="L13" s="194">
        <f t="shared" si="2"/>
        <v>42</v>
      </c>
      <c r="M13" s="195"/>
      <c r="N13" s="194">
        <f t="shared" si="3"/>
        <v>0</v>
      </c>
      <c r="O13" s="195">
        <v>5</v>
      </c>
      <c r="P13" s="195">
        <f t="shared" si="4"/>
        <v>10</v>
      </c>
      <c r="Q13" s="195">
        <v>3</v>
      </c>
      <c r="R13" s="195">
        <f t="shared" si="5"/>
        <v>9</v>
      </c>
      <c r="S13" s="196">
        <f t="shared" si="6"/>
        <v>133</v>
      </c>
      <c r="T13" s="188"/>
      <c r="U13" s="194">
        <f t="shared" si="7"/>
        <v>0</v>
      </c>
      <c r="V13" s="194"/>
      <c r="W13" s="194">
        <f t="shared" si="8"/>
        <v>0</v>
      </c>
      <c r="X13" s="194">
        <v>2</v>
      </c>
      <c r="Y13" s="194">
        <f t="shared" si="9"/>
        <v>6</v>
      </c>
      <c r="Z13" s="194"/>
      <c r="AA13" s="194">
        <f t="shared" si="10"/>
        <v>0</v>
      </c>
      <c r="AB13" s="196">
        <f t="shared" si="11"/>
        <v>6</v>
      </c>
      <c r="AC13" s="188"/>
      <c r="AD13" s="194"/>
      <c r="AE13" s="196"/>
      <c r="AF13" s="188">
        <v>1</v>
      </c>
      <c r="AG13" s="194">
        <f t="shared" si="12"/>
        <v>12</v>
      </c>
      <c r="AH13" s="194"/>
      <c r="AI13" s="194">
        <f t="shared" si="13"/>
        <v>0</v>
      </c>
      <c r="AJ13" s="194"/>
      <c r="AK13" s="194">
        <f t="shared" si="14"/>
        <v>0</v>
      </c>
      <c r="AL13" s="194"/>
      <c r="AM13" s="194">
        <f t="shared" si="15"/>
        <v>0</v>
      </c>
      <c r="AN13" s="194">
        <v>1</v>
      </c>
      <c r="AO13" s="194">
        <f t="shared" si="16"/>
        <v>5</v>
      </c>
      <c r="AP13" s="194"/>
      <c r="AQ13" s="194">
        <f t="shared" si="17"/>
        <v>0</v>
      </c>
      <c r="AR13" s="194"/>
      <c r="AS13" s="194">
        <f t="shared" si="18"/>
        <v>0</v>
      </c>
      <c r="AT13" s="194"/>
      <c r="AU13" s="133">
        <f t="shared" si="19"/>
        <v>0</v>
      </c>
      <c r="AV13" s="194"/>
      <c r="AW13" s="133">
        <f t="shared" si="20"/>
        <v>0</v>
      </c>
      <c r="AX13" s="136">
        <f t="shared" si="21"/>
        <v>5</v>
      </c>
      <c r="AY13" s="197">
        <f t="shared" si="22"/>
        <v>17</v>
      </c>
      <c r="AZ13" s="198">
        <f t="shared" si="23"/>
        <v>156</v>
      </c>
    </row>
    <row r="14" spans="1:52" ht="15">
      <c r="A14" s="188">
        <v>10</v>
      </c>
      <c r="B14" s="189" t="s">
        <v>396</v>
      </c>
      <c r="C14" s="190">
        <v>25519</v>
      </c>
      <c r="D14" s="191" t="s">
        <v>85</v>
      </c>
      <c r="E14" s="192" t="s">
        <v>28</v>
      </c>
      <c r="F14" s="189" t="s">
        <v>85</v>
      </c>
      <c r="G14" s="193">
        <v>12</v>
      </c>
      <c r="H14" s="194">
        <f t="shared" si="0"/>
        <v>72</v>
      </c>
      <c r="I14" s="194"/>
      <c r="J14" s="194">
        <f t="shared" si="1"/>
        <v>0</v>
      </c>
      <c r="K14" s="194">
        <v>12</v>
      </c>
      <c r="L14" s="194">
        <f t="shared" si="2"/>
        <v>28</v>
      </c>
      <c r="M14" s="195">
        <v>4</v>
      </c>
      <c r="N14" s="194">
        <f t="shared" si="3"/>
        <v>12</v>
      </c>
      <c r="O14" s="195">
        <v>5</v>
      </c>
      <c r="P14" s="195">
        <v>10</v>
      </c>
      <c r="Q14" s="195">
        <v>3</v>
      </c>
      <c r="R14" s="195">
        <f t="shared" si="5"/>
        <v>9</v>
      </c>
      <c r="S14" s="196">
        <f t="shared" si="6"/>
        <v>131</v>
      </c>
      <c r="T14" s="188"/>
      <c r="U14" s="194">
        <f t="shared" si="7"/>
        <v>0</v>
      </c>
      <c r="V14" s="194"/>
      <c r="W14" s="194">
        <f t="shared" si="8"/>
        <v>0</v>
      </c>
      <c r="X14" s="194">
        <v>1</v>
      </c>
      <c r="Y14" s="194">
        <f t="shared" si="9"/>
        <v>3</v>
      </c>
      <c r="Z14" s="194"/>
      <c r="AA14" s="194">
        <f t="shared" si="10"/>
        <v>0</v>
      </c>
      <c r="AB14" s="196">
        <f t="shared" si="11"/>
        <v>3</v>
      </c>
      <c r="AC14" s="188"/>
      <c r="AD14" s="194"/>
      <c r="AE14" s="196"/>
      <c r="AF14" s="188">
        <v>1</v>
      </c>
      <c r="AG14" s="194">
        <f t="shared" si="12"/>
        <v>12</v>
      </c>
      <c r="AH14" s="194"/>
      <c r="AI14" s="194">
        <f t="shared" si="13"/>
        <v>0</v>
      </c>
      <c r="AJ14" s="194">
        <v>1</v>
      </c>
      <c r="AK14" s="194">
        <f t="shared" si="14"/>
        <v>3</v>
      </c>
      <c r="AL14" s="194">
        <v>2</v>
      </c>
      <c r="AM14" s="194">
        <f t="shared" si="15"/>
        <v>2</v>
      </c>
      <c r="AN14" s="194">
        <v>1</v>
      </c>
      <c r="AO14" s="194">
        <f t="shared" si="16"/>
        <v>5</v>
      </c>
      <c r="AP14" s="194"/>
      <c r="AQ14" s="194">
        <f t="shared" si="17"/>
        <v>0</v>
      </c>
      <c r="AR14" s="194">
        <v>1</v>
      </c>
      <c r="AS14" s="194">
        <f t="shared" si="18"/>
        <v>1</v>
      </c>
      <c r="AT14" s="194"/>
      <c r="AU14" s="133">
        <f t="shared" si="19"/>
        <v>0</v>
      </c>
      <c r="AV14" s="194"/>
      <c r="AW14" s="133">
        <f t="shared" si="20"/>
        <v>0</v>
      </c>
      <c r="AX14" s="136">
        <f t="shared" si="21"/>
        <v>10</v>
      </c>
      <c r="AY14" s="197">
        <f t="shared" si="22"/>
        <v>22</v>
      </c>
      <c r="AZ14" s="198">
        <f t="shared" si="23"/>
        <v>156</v>
      </c>
    </row>
    <row r="15" spans="1:52" ht="15">
      <c r="A15" s="188">
        <v>11</v>
      </c>
      <c r="B15" s="189" t="s">
        <v>381</v>
      </c>
      <c r="C15" s="190">
        <v>22777</v>
      </c>
      <c r="D15" s="191" t="s">
        <v>85</v>
      </c>
      <c r="E15" s="192" t="s">
        <v>28</v>
      </c>
      <c r="F15" s="189" t="s">
        <v>85</v>
      </c>
      <c r="G15" s="193">
        <v>12</v>
      </c>
      <c r="H15" s="194">
        <f t="shared" si="0"/>
        <v>72</v>
      </c>
      <c r="I15" s="194"/>
      <c r="J15" s="194">
        <f t="shared" si="1"/>
        <v>0</v>
      </c>
      <c r="K15" s="194">
        <v>18</v>
      </c>
      <c r="L15" s="194">
        <f t="shared" si="2"/>
        <v>40</v>
      </c>
      <c r="M15" s="195">
        <v>3</v>
      </c>
      <c r="N15" s="194">
        <f t="shared" si="3"/>
        <v>9</v>
      </c>
      <c r="O15" s="195">
        <v>5</v>
      </c>
      <c r="P15" s="195">
        <f aca="true" t="shared" si="24" ref="P15:P46">O15*2</f>
        <v>10</v>
      </c>
      <c r="Q15" s="195">
        <v>3</v>
      </c>
      <c r="R15" s="195">
        <f t="shared" si="5"/>
        <v>9</v>
      </c>
      <c r="S15" s="196">
        <f t="shared" si="6"/>
        <v>140</v>
      </c>
      <c r="T15" s="188"/>
      <c r="U15" s="194">
        <f t="shared" si="7"/>
        <v>0</v>
      </c>
      <c r="V15" s="194"/>
      <c r="W15" s="194">
        <f t="shared" si="8"/>
        <v>0</v>
      </c>
      <c r="X15" s="194"/>
      <c r="Y15" s="194">
        <f t="shared" si="9"/>
        <v>0</v>
      </c>
      <c r="Z15" s="194"/>
      <c r="AA15" s="194">
        <f t="shared" si="10"/>
        <v>0</v>
      </c>
      <c r="AB15" s="196">
        <f t="shared" si="11"/>
        <v>0</v>
      </c>
      <c r="AC15" s="188"/>
      <c r="AD15" s="194"/>
      <c r="AE15" s="196"/>
      <c r="AF15" s="188">
        <v>1</v>
      </c>
      <c r="AG15" s="194">
        <f t="shared" si="12"/>
        <v>12</v>
      </c>
      <c r="AH15" s="194"/>
      <c r="AI15" s="194">
        <f t="shared" si="13"/>
        <v>0</v>
      </c>
      <c r="AJ15" s="194">
        <v>1</v>
      </c>
      <c r="AK15" s="194">
        <f t="shared" si="14"/>
        <v>3</v>
      </c>
      <c r="AL15" s="194"/>
      <c r="AM15" s="194">
        <f t="shared" si="15"/>
        <v>0</v>
      </c>
      <c r="AN15" s="194"/>
      <c r="AO15" s="194">
        <f t="shared" si="16"/>
        <v>0</v>
      </c>
      <c r="AP15" s="194"/>
      <c r="AQ15" s="194">
        <f t="shared" si="17"/>
        <v>0</v>
      </c>
      <c r="AR15" s="194"/>
      <c r="AS15" s="194">
        <f t="shared" si="18"/>
        <v>0</v>
      </c>
      <c r="AT15" s="194"/>
      <c r="AU15" s="133">
        <f t="shared" si="19"/>
        <v>0</v>
      </c>
      <c r="AV15" s="194"/>
      <c r="AW15" s="133">
        <f t="shared" si="20"/>
        <v>0</v>
      </c>
      <c r="AX15" s="136">
        <f t="shared" si="21"/>
        <v>3</v>
      </c>
      <c r="AY15" s="197">
        <f t="shared" si="22"/>
        <v>15</v>
      </c>
      <c r="AZ15" s="198">
        <f t="shared" si="23"/>
        <v>155</v>
      </c>
    </row>
    <row r="16" spans="1:52" ht="15">
      <c r="A16" s="188">
        <v>12</v>
      </c>
      <c r="B16" s="189" t="s">
        <v>397</v>
      </c>
      <c r="C16" s="190">
        <v>24353</v>
      </c>
      <c r="D16" s="191" t="s">
        <v>85</v>
      </c>
      <c r="E16" s="192" t="s">
        <v>28</v>
      </c>
      <c r="F16" s="189" t="s">
        <v>85</v>
      </c>
      <c r="G16" s="193">
        <v>12</v>
      </c>
      <c r="H16" s="194">
        <f t="shared" si="0"/>
        <v>72</v>
      </c>
      <c r="I16" s="194"/>
      <c r="J16" s="194">
        <f t="shared" si="1"/>
        <v>0</v>
      </c>
      <c r="K16" s="194">
        <v>16</v>
      </c>
      <c r="L16" s="194">
        <f t="shared" si="2"/>
        <v>36</v>
      </c>
      <c r="M16" s="195">
        <v>3</v>
      </c>
      <c r="N16" s="194">
        <f t="shared" si="3"/>
        <v>9</v>
      </c>
      <c r="O16" s="195">
        <v>5</v>
      </c>
      <c r="P16" s="195">
        <f t="shared" si="24"/>
        <v>10</v>
      </c>
      <c r="Q16" s="195">
        <v>3</v>
      </c>
      <c r="R16" s="195">
        <f t="shared" si="5"/>
        <v>9</v>
      </c>
      <c r="S16" s="196">
        <f t="shared" si="6"/>
        <v>136</v>
      </c>
      <c r="T16" s="188"/>
      <c r="U16" s="194">
        <f t="shared" si="7"/>
        <v>0</v>
      </c>
      <c r="V16" s="194"/>
      <c r="W16" s="194">
        <f t="shared" si="8"/>
        <v>0</v>
      </c>
      <c r="X16" s="194">
        <v>1</v>
      </c>
      <c r="Y16" s="194">
        <f t="shared" si="9"/>
        <v>3</v>
      </c>
      <c r="Z16" s="194"/>
      <c r="AA16" s="194">
        <f t="shared" si="10"/>
        <v>0</v>
      </c>
      <c r="AB16" s="196">
        <f t="shared" si="11"/>
        <v>3</v>
      </c>
      <c r="AC16" s="188"/>
      <c r="AD16" s="194"/>
      <c r="AE16" s="196"/>
      <c r="AF16" s="188">
        <v>1</v>
      </c>
      <c r="AG16" s="194">
        <f t="shared" si="12"/>
        <v>12</v>
      </c>
      <c r="AH16" s="194"/>
      <c r="AI16" s="194">
        <f t="shared" si="13"/>
        <v>0</v>
      </c>
      <c r="AJ16" s="194">
        <v>1</v>
      </c>
      <c r="AK16" s="194">
        <f t="shared" si="14"/>
        <v>3</v>
      </c>
      <c r="AL16" s="194"/>
      <c r="AM16" s="194">
        <f t="shared" si="15"/>
        <v>0</v>
      </c>
      <c r="AN16" s="194"/>
      <c r="AO16" s="194">
        <f t="shared" si="16"/>
        <v>0</v>
      </c>
      <c r="AP16" s="194"/>
      <c r="AQ16" s="194">
        <f t="shared" si="17"/>
        <v>0</v>
      </c>
      <c r="AR16" s="194"/>
      <c r="AS16" s="194">
        <f t="shared" si="18"/>
        <v>0</v>
      </c>
      <c r="AT16" s="194"/>
      <c r="AU16" s="133">
        <f t="shared" si="19"/>
        <v>0</v>
      </c>
      <c r="AV16" s="194"/>
      <c r="AW16" s="133">
        <f t="shared" si="20"/>
        <v>0</v>
      </c>
      <c r="AX16" s="136">
        <f t="shared" si="21"/>
        <v>3</v>
      </c>
      <c r="AY16" s="197">
        <f t="shared" si="22"/>
        <v>15</v>
      </c>
      <c r="AZ16" s="198">
        <f t="shared" si="23"/>
        <v>154</v>
      </c>
    </row>
    <row r="17" spans="1:52" ht="15">
      <c r="A17" s="188">
        <v>13</v>
      </c>
      <c r="B17" s="189" t="s">
        <v>394</v>
      </c>
      <c r="C17" s="190">
        <v>19927</v>
      </c>
      <c r="D17" s="191" t="s">
        <v>85</v>
      </c>
      <c r="E17" s="192" t="s">
        <v>28</v>
      </c>
      <c r="F17" s="189" t="s">
        <v>85</v>
      </c>
      <c r="G17" s="193">
        <v>12</v>
      </c>
      <c r="H17" s="194">
        <f t="shared" si="0"/>
        <v>72</v>
      </c>
      <c r="I17" s="194"/>
      <c r="J17" s="194">
        <f t="shared" si="1"/>
        <v>0</v>
      </c>
      <c r="K17" s="194">
        <v>18</v>
      </c>
      <c r="L17" s="194">
        <f t="shared" si="2"/>
        <v>40</v>
      </c>
      <c r="M17" s="195">
        <v>2</v>
      </c>
      <c r="N17" s="194">
        <f t="shared" si="3"/>
        <v>6</v>
      </c>
      <c r="O17" s="195">
        <v>5</v>
      </c>
      <c r="P17" s="195">
        <f t="shared" si="24"/>
        <v>10</v>
      </c>
      <c r="Q17" s="195">
        <v>3</v>
      </c>
      <c r="R17" s="195">
        <f t="shared" si="5"/>
        <v>9</v>
      </c>
      <c r="S17" s="196">
        <f t="shared" si="6"/>
        <v>137</v>
      </c>
      <c r="T17" s="188"/>
      <c r="U17" s="194">
        <f t="shared" si="7"/>
        <v>0</v>
      </c>
      <c r="V17" s="194"/>
      <c r="W17" s="194">
        <f t="shared" si="8"/>
        <v>0</v>
      </c>
      <c r="X17" s="194"/>
      <c r="Y17" s="194">
        <f t="shared" si="9"/>
        <v>0</v>
      </c>
      <c r="Z17" s="194"/>
      <c r="AA17" s="194">
        <f t="shared" si="10"/>
        <v>0</v>
      </c>
      <c r="AB17" s="196">
        <f t="shared" si="11"/>
        <v>0</v>
      </c>
      <c r="AC17" s="188"/>
      <c r="AD17" s="194"/>
      <c r="AE17" s="196"/>
      <c r="AF17" s="188">
        <v>1</v>
      </c>
      <c r="AG17" s="194">
        <f t="shared" si="12"/>
        <v>12</v>
      </c>
      <c r="AH17" s="194"/>
      <c r="AI17" s="194">
        <f t="shared" si="13"/>
        <v>0</v>
      </c>
      <c r="AJ17" s="194">
        <v>1</v>
      </c>
      <c r="AK17" s="194">
        <f t="shared" si="14"/>
        <v>3</v>
      </c>
      <c r="AL17" s="194"/>
      <c r="AM17" s="194">
        <f t="shared" si="15"/>
        <v>0</v>
      </c>
      <c r="AN17" s="194"/>
      <c r="AO17" s="194">
        <f t="shared" si="16"/>
        <v>0</v>
      </c>
      <c r="AP17" s="194"/>
      <c r="AQ17" s="194">
        <f t="shared" si="17"/>
        <v>0</v>
      </c>
      <c r="AR17" s="194">
        <v>1</v>
      </c>
      <c r="AS17" s="194">
        <f t="shared" si="18"/>
        <v>1</v>
      </c>
      <c r="AT17" s="194"/>
      <c r="AU17" s="133">
        <f t="shared" si="19"/>
        <v>0</v>
      </c>
      <c r="AV17" s="194"/>
      <c r="AW17" s="133">
        <f t="shared" si="20"/>
        <v>0</v>
      </c>
      <c r="AX17" s="136">
        <f t="shared" si="21"/>
        <v>4</v>
      </c>
      <c r="AY17" s="197">
        <f t="shared" si="22"/>
        <v>16</v>
      </c>
      <c r="AZ17" s="198">
        <f t="shared" si="23"/>
        <v>153</v>
      </c>
    </row>
    <row r="18" spans="1:52" ht="15">
      <c r="A18" s="188">
        <v>14</v>
      </c>
      <c r="B18" s="189" t="s">
        <v>406</v>
      </c>
      <c r="C18" s="190">
        <v>23416</v>
      </c>
      <c r="D18" s="191" t="s">
        <v>85</v>
      </c>
      <c r="E18" s="192" t="s">
        <v>28</v>
      </c>
      <c r="F18" s="189" t="s">
        <v>85</v>
      </c>
      <c r="G18" s="193">
        <v>12</v>
      </c>
      <c r="H18" s="194">
        <f t="shared" si="0"/>
        <v>72</v>
      </c>
      <c r="I18" s="194"/>
      <c r="J18" s="194">
        <f t="shared" si="1"/>
        <v>0</v>
      </c>
      <c r="K18" s="194">
        <v>17</v>
      </c>
      <c r="L18" s="194">
        <f t="shared" si="2"/>
        <v>38</v>
      </c>
      <c r="M18" s="195"/>
      <c r="N18" s="194">
        <f t="shared" si="3"/>
        <v>0</v>
      </c>
      <c r="O18" s="195">
        <v>5</v>
      </c>
      <c r="P18" s="195">
        <f t="shared" si="24"/>
        <v>10</v>
      </c>
      <c r="Q18" s="195">
        <v>3</v>
      </c>
      <c r="R18" s="195">
        <f t="shared" si="5"/>
        <v>9</v>
      </c>
      <c r="S18" s="196">
        <f t="shared" si="6"/>
        <v>129</v>
      </c>
      <c r="T18" s="188"/>
      <c r="U18" s="194">
        <f t="shared" si="7"/>
        <v>0</v>
      </c>
      <c r="V18" s="194"/>
      <c r="W18" s="194">
        <f t="shared" si="8"/>
        <v>0</v>
      </c>
      <c r="X18" s="194">
        <v>1</v>
      </c>
      <c r="Y18" s="194">
        <f t="shared" si="9"/>
        <v>3</v>
      </c>
      <c r="Z18" s="194"/>
      <c r="AA18" s="194">
        <f t="shared" si="10"/>
        <v>0</v>
      </c>
      <c r="AB18" s="196">
        <f t="shared" si="11"/>
        <v>3</v>
      </c>
      <c r="AC18" s="188"/>
      <c r="AD18" s="194"/>
      <c r="AE18" s="196"/>
      <c r="AF18" s="188">
        <v>1</v>
      </c>
      <c r="AG18" s="194">
        <f t="shared" si="12"/>
        <v>12</v>
      </c>
      <c r="AH18" s="194"/>
      <c r="AI18" s="194">
        <f t="shared" si="13"/>
        <v>0</v>
      </c>
      <c r="AJ18" s="194">
        <v>1</v>
      </c>
      <c r="AK18" s="194">
        <f t="shared" si="14"/>
        <v>3</v>
      </c>
      <c r="AL18" s="194"/>
      <c r="AM18" s="194">
        <f t="shared" si="15"/>
        <v>0</v>
      </c>
      <c r="AN18" s="194">
        <v>1</v>
      </c>
      <c r="AO18" s="194">
        <f t="shared" si="16"/>
        <v>5</v>
      </c>
      <c r="AP18" s="194"/>
      <c r="AQ18" s="194">
        <f t="shared" si="17"/>
        <v>0</v>
      </c>
      <c r="AR18" s="194">
        <v>1</v>
      </c>
      <c r="AS18" s="194">
        <f t="shared" si="18"/>
        <v>1</v>
      </c>
      <c r="AT18" s="194"/>
      <c r="AU18" s="133">
        <f t="shared" si="19"/>
        <v>0</v>
      </c>
      <c r="AV18" s="194"/>
      <c r="AW18" s="133">
        <f t="shared" si="20"/>
        <v>0</v>
      </c>
      <c r="AX18" s="136">
        <f t="shared" si="21"/>
        <v>9</v>
      </c>
      <c r="AY18" s="197">
        <f t="shared" si="22"/>
        <v>21</v>
      </c>
      <c r="AZ18" s="198">
        <f t="shared" si="23"/>
        <v>153</v>
      </c>
    </row>
    <row r="19" spans="1:52" ht="15">
      <c r="A19" s="188">
        <v>15</v>
      </c>
      <c r="B19" s="189" t="s">
        <v>428</v>
      </c>
      <c r="C19" s="190">
        <v>20243</v>
      </c>
      <c r="D19" s="191" t="s">
        <v>85</v>
      </c>
      <c r="E19" s="192" t="s">
        <v>28</v>
      </c>
      <c r="F19" s="189" t="s">
        <v>85</v>
      </c>
      <c r="G19" s="193">
        <v>12</v>
      </c>
      <c r="H19" s="194">
        <f t="shared" si="0"/>
        <v>72</v>
      </c>
      <c r="I19" s="194"/>
      <c r="J19" s="194">
        <f t="shared" si="1"/>
        <v>0</v>
      </c>
      <c r="K19" s="194">
        <v>18</v>
      </c>
      <c r="L19" s="194">
        <f t="shared" si="2"/>
        <v>40</v>
      </c>
      <c r="M19" s="195">
        <v>2</v>
      </c>
      <c r="N19" s="194">
        <f t="shared" si="3"/>
        <v>6</v>
      </c>
      <c r="O19" s="195">
        <v>5</v>
      </c>
      <c r="P19" s="195">
        <f t="shared" si="24"/>
        <v>10</v>
      </c>
      <c r="Q19" s="195">
        <v>3</v>
      </c>
      <c r="R19" s="195">
        <f t="shared" si="5"/>
        <v>9</v>
      </c>
      <c r="S19" s="196">
        <f t="shared" si="6"/>
        <v>137</v>
      </c>
      <c r="T19" s="188"/>
      <c r="U19" s="194">
        <f t="shared" si="7"/>
        <v>0</v>
      </c>
      <c r="V19" s="194"/>
      <c r="W19" s="194">
        <f t="shared" si="8"/>
        <v>0</v>
      </c>
      <c r="X19" s="194"/>
      <c r="Y19" s="194">
        <f t="shared" si="9"/>
        <v>0</v>
      </c>
      <c r="Z19" s="194"/>
      <c r="AA19" s="194">
        <f t="shared" si="10"/>
        <v>0</v>
      </c>
      <c r="AB19" s="196">
        <f t="shared" si="11"/>
        <v>0</v>
      </c>
      <c r="AC19" s="188"/>
      <c r="AD19" s="194"/>
      <c r="AE19" s="196"/>
      <c r="AF19" s="188">
        <v>1</v>
      </c>
      <c r="AG19" s="194">
        <f t="shared" si="12"/>
        <v>12</v>
      </c>
      <c r="AH19" s="194"/>
      <c r="AI19" s="194">
        <f t="shared" si="13"/>
        <v>0</v>
      </c>
      <c r="AJ19" s="194">
        <v>1</v>
      </c>
      <c r="AK19" s="194">
        <f t="shared" si="14"/>
        <v>3</v>
      </c>
      <c r="AL19" s="194"/>
      <c r="AM19" s="194">
        <f t="shared" si="15"/>
        <v>0</v>
      </c>
      <c r="AN19" s="194"/>
      <c r="AO19" s="194">
        <f t="shared" si="16"/>
        <v>0</v>
      </c>
      <c r="AP19" s="194"/>
      <c r="AQ19" s="194">
        <f t="shared" si="17"/>
        <v>0</v>
      </c>
      <c r="AR19" s="194"/>
      <c r="AS19" s="194">
        <f t="shared" si="18"/>
        <v>0</v>
      </c>
      <c r="AT19" s="194"/>
      <c r="AU19" s="133">
        <f t="shared" si="19"/>
        <v>0</v>
      </c>
      <c r="AV19" s="194"/>
      <c r="AW19" s="133">
        <f t="shared" si="20"/>
        <v>0</v>
      </c>
      <c r="AX19" s="136">
        <f t="shared" si="21"/>
        <v>3</v>
      </c>
      <c r="AY19" s="197">
        <f t="shared" si="22"/>
        <v>15</v>
      </c>
      <c r="AZ19" s="198">
        <f t="shared" si="23"/>
        <v>152</v>
      </c>
    </row>
    <row r="20" spans="1:52" ht="15">
      <c r="A20" s="188">
        <v>16</v>
      </c>
      <c r="B20" s="189" t="s">
        <v>438</v>
      </c>
      <c r="C20" s="190">
        <v>21568</v>
      </c>
      <c r="D20" s="191" t="s">
        <v>85</v>
      </c>
      <c r="E20" s="192" t="s">
        <v>28</v>
      </c>
      <c r="F20" s="189" t="s">
        <v>85</v>
      </c>
      <c r="G20" s="193">
        <v>12</v>
      </c>
      <c r="H20" s="194">
        <f t="shared" si="0"/>
        <v>72</v>
      </c>
      <c r="I20" s="194">
        <v>1</v>
      </c>
      <c r="J20" s="194">
        <f t="shared" si="1"/>
        <v>6</v>
      </c>
      <c r="K20" s="194">
        <v>16</v>
      </c>
      <c r="L20" s="194">
        <f t="shared" si="2"/>
        <v>36</v>
      </c>
      <c r="M20" s="195">
        <v>1</v>
      </c>
      <c r="N20" s="194">
        <f t="shared" si="3"/>
        <v>3</v>
      </c>
      <c r="O20" s="195">
        <v>5</v>
      </c>
      <c r="P20" s="195">
        <f t="shared" si="24"/>
        <v>10</v>
      </c>
      <c r="Q20" s="195">
        <v>3</v>
      </c>
      <c r="R20" s="195">
        <f t="shared" si="5"/>
        <v>9</v>
      </c>
      <c r="S20" s="196">
        <f t="shared" si="6"/>
        <v>136</v>
      </c>
      <c r="T20" s="188"/>
      <c r="U20" s="194">
        <f t="shared" si="7"/>
        <v>0</v>
      </c>
      <c r="V20" s="194"/>
      <c r="W20" s="194">
        <f t="shared" si="8"/>
        <v>0</v>
      </c>
      <c r="X20" s="194"/>
      <c r="Y20" s="194">
        <f t="shared" si="9"/>
        <v>0</v>
      </c>
      <c r="Z20" s="194"/>
      <c r="AA20" s="194">
        <f t="shared" si="10"/>
        <v>0</v>
      </c>
      <c r="AB20" s="196">
        <f t="shared" si="11"/>
        <v>0</v>
      </c>
      <c r="AC20" s="188" t="s">
        <v>119</v>
      </c>
      <c r="AD20" s="194"/>
      <c r="AE20" s="196"/>
      <c r="AF20" s="188">
        <v>1</v>
      </c>
      <c r="AG20" s="194">
        <f t="shared" si="12"/>
        <v>12</v>
      </c>
      <c r="AH20" s="194"/>
      <c r="AI20" s="194">
        <f t="shared" si="13"/>
        <v>0</v>
      </c>
      <c r="AJ20" s="194">
        <v>1</v>
      </c>
      <c r="AK20" s="194">
        <f t="shared" si="14"/>
        <v>3</v>
      </c>
      <c r="AL20" s="194">
        <v>1</v>
      </c>
      <c r="AM20" s="194">
        <f t="shared" si="15"/>
        <v>1</v>
      </c>
      <c r="AN20" s="194"/>
      <c r="AO20" s="194">
        <f t="shared" si="16"/>
        <v>0</v>
      </c>
      <c r="AP20" s="194"/>
      <c r="AQ20" s="194">
        <f t="shared" si="17"/>
        <v>0</v>
      </c>
      <c r="AR20" s="194"/>
      <c r="AS20" s="194">
        <f t="shared" si="18"/>
        <v>0</v>
      </c>
      <c r="AT20" s="194"/>
      <c r="AU20" s="133">
        <f t="shared" si="19"/>
        <v>0</v>
      </c>
      <c r="AV20" s="194"/>
      <c r="AW20" s="133">
        <f t="shared" si="20"/>
        <v>0</v>
      </c>
      <c r="AX20" s="136">
        <f t="shared" si="21"/>
        <v>4</v>
      </c>
      <c r="AY20" s="197">
        <f t="shared" si="22"/>
        <v>16</v>
      </c>
      <c r="AZ20" s="198">
        <f t="shared" si="23"/>
        <v>152</v>
      </c>
    </row>
    <row r="21" spans="1:52" ht="15">
      <c r="A21" s="188">
        <v>17</v>
      </c>
      <c r="B21" s="189" t="s">
        <v>412</v>
      </c>
      <c r="C21" s="190">
        <v>22564</v>
      </c>
      <c r="D21" s="191" t="s">
        <v>85</v>
      </c>
      <c r="E21" s="192" t="s">
        <v>28</v>
      </c>
      <c r="F21" s="189" t="s">
        <v>85</v>
      </c>
      <c r="G21" s="193">
        <v>12</v>
      </c>
      <c r="H21" s="194">
        <f t="shared" si="0"/>
        <v>72</v>
      </c>
      <c r="I21" s="194"/>
      <c r="J21" s="194">
        <f t="shared" si="1"/>
        <v>0</v>
      </c>
      <c r="K21" s="194">
        <v>17</v>
      </c>
      <c r="L21" s="194">
        <f t="shared" si="2"/>
        <v>38</v>
      </c>
      <c r="M21" s="195">
        <v>2</v>
      </c>
      <c r="N21" s="194">
        <f t="shared" si="3"/>
        <v>6</v>
      </c>
      <c r="O21" s="195">
        <v>5</v>
      </c>
      <c r="P21" s="195">
        <f t="shared" si="24"/>
        <v>10</v>
      </c>
      <c r="Q21" s="195">
        <v>3</v>
      </c>
      <c r="R21" s="195">
        <f t="shared" si="5"/>
        <v>9</v>
      </c>
      <c r="S21" s="196">
        <f t="shared" si="6"/>
        <v>135</v>
      </c>
      <c r="T21" s="188"/>
      <c r="U21" s="194">
        <f t="shared" si="7"/>
        <v>0</v>
      </c>
      <c r="V21" s="194"/>
      <c r="W21" s="194">
        <f t="shared" si="8"/>
        <v>0</v>
      </c>
      <c r="X21" s="194"/>
      <c r="Y21" s="194">
        <f t="shared" si="9"/>
        <v>0</v>
      </c>
      <c r="Z21" s="194"/>
      <c r="AA21" s="194">
        <f t="shared" si="10"/>
        <v>0</v>
      </c>
      <c r="AB21" s="196">
        <f t="shared" si="11"/>
        <v>0</v>
      </c>
      <c r="AC21" s="188"/>
      <c r="AD21" s="194"/>
      <c r="AE21" s="196" t="s">
        <v>119</v>
      </c>
      <c r="AF21" s="188">
        <v>1</v>
      </c>
      <c r="AG21" s="194">
        <f t="shared" si="12"/>
        <v>12</v>
      </c>
      <c r="AH21" s="194"/>
      <c r="AI21" s="194">
        <f t="shared" si="13"/>
        <v>0</v>
      </c>
      <c r="AJ21" s="194">
        <v>1</v>
      </c>
      <c r="AK21" s="194">
        <f t="shared" si="14"/>
        <v>3</v>
      </c>
      <c r="AL21" s="194"/>
      <c r="AM21" s="194">
        <f t="shared" si="15"/>
        <v>0</v>
      </c>
      <c r="AN21" s="194"/>
      <c r="AO21" s="194">
        <f t="shared" si="16"/>
        <v>0</v>
      </c>
      <c r="AP21" s="194"/>
      <c r="AQ21" s="194">
        <f t="shared" si="17"/>
        <v>0</v>
      </c>
      <c r="AR21" s="194">
        <v>1</v>
      </c>
      <c r="AS21" s="194">
        <f t="shared" si="18"/>
        <v>1</v>
      </c>
      <c r="AT21" s="194"/>
      <c r="AU21" s="133">
        <f t="shared" si="19"/>
        <v>0</v>
      </c>
      <c r="AV21" s="194"/>
      <c r="AW21" s="133">
        <f t="shared" si="20"/>
        <v>0</v>
      </c>
      <c r="AX21" s="136">
        <f t="shared" si="21"/>
        <v>4</v>
      </c>
      <c r="AY21" s="197">
        <f t="shared" si="22"/>
        <v>16</v>
      </c>
      <c r="AZ21" s="198">
        <f t="shared" si="23"/>
        <v>151</v>
      </c>
    </row>
    <row r="22" spans="1:52" ht="15">
      <c r="A22" s="188">
        <v>18</v>
      </c>
      <c r="B22" s="189" t="s">
        <v>399</v>
      </c>
      <c r="C22" s="190">
        <v>22648</v>
      </c>
      <c r="D22" s="191" t="s">
        <v>85</v>
      </c>
      <c r="E22" s="192" t="s">
        <v>28</v>
      </c>
      <c r="F22" s="189" t="s">
        <v>85</v>
      </c>
      <c r="G22" s="193">
        <v>12</v>
      </c>
      <c r="H22" s="194">
        <f t="shared" si="0"/>
        <v>72</v>
      </c>
      <c r="I22" s="194"/>
      <c r="J22" s="194">
        <f t="shared" si="1"/>
        <v>0</v>
      </c>
      <c r="K22" s="194">
        <v>17</v>
      </c>
      <c r="L22" s="194">
        <f t="shared" si="2"/>
        <v>38</v>
      </c>
      <c r="M22" s="195"/>
      <c r="N22" s="194">
        <f t="shared" si="3"/>
        <v>0</v>
      </c>
      <c r="O22" s="195">
        <v>5</v>
      </c>
      <c r="P22" s="195">
        <f t="shared" si="24"/>
        <v>10</v>
      </c>
      <c r="Q22" s="195">
        <v>3</v>
      </c>
      <c r="R22" s="195">
        <f t="shared" si="5"/>
        <v>9</v>
      </c>
      <c r="S22" s="196">
        <f t="shared" si="6"/>
        <v>129</v>
      </c>
      <c r="T22" s="188"/>
      <c r="U22" s="194">
        <f t="shared" si="7"/>
        <v>0</v>
      </c>
      <c r="V22" s="194"/>
      <c r="W22" s="194">
        <f t="shared" si="8"/>
        <v>0</v>
      </c>
      <c r="X22" s="194"/>
      <c r="Y22" s="194">
        <f t="shared" si="9"/>
        <v>0</v>
      </c>
      <c r="Z22" s="194"/>
      <c r="AA22" s="194">
        <f t="shared" si="10"/>
        <v>0</v>
      </c>
      <c r="AB22" s="196">
        <f t="shared" si="11"/>
        <v>0</v>
      </c>
      <c r="AC22" s="188" t="s">
        <v>119</v>
      </c>
      <c r="AD22" s="194"/>
      <c r="AE22" s="196"/>
      <c r="AF22" s="188">
        <v>1</v>
      </c>
      <c r="AG22" s="194">
        <f t="shared" si="12"/>
        <v>12</v>
      </c>
      <c r="AH22" s="194"/>
      <c r="AI22" s="194">
        <f t="shared" si="13"/>
        <v>0</v>
      </c>
      <c r="AJ22" s="194"/>
      <c r="AK22" s="194">
        <f t="shared" si="14"/>
        <v>0</v>
      </c>
      <c r="AL22" s="194"/>
      <c r="AM22" s="194">
        <f t="shared" si="15"/>
        <v>0</v>
      </c>
      <c r="AN22" s="194">
        <v>1</v>
      </c>
      <c r="AO22" s="194">
        <f t="shared" si="16"/>
        <v>5</v>
      </c>
      <c r="AP22" s="194">
        <v>1</v>
      </c>
      <c r="AQ22" s="194">
        <f t="shared" si="17"/>
        <v>5</v>
      </c>
      <c r="AR22" s="194">
        <v>1</v>
      </c>
      <c r="AS22" s="194">
        <f t="shared" si="18"/>
        <v>1</v>
      </c>
      <c r="AT22" s="194"/>
      <c r="AU22" s="133">
        <f t="shared" si="19"/>
        <v>0</v>
      </c>
      <c r="AV22" s="194"/>
      <c r="AW22" s="133">
        <f t="shared" si="20"/>
        <v>0</v>
      </c>
      <c r="AX22" s="136">
        <f t="shared" si="21"/>
        <v>10</v>
      </c>
      <c r="AY22" s="197">
        <f t="shared" si="22"/>
        <v>22</v>
      </c>
      <c r="AZ22" s="198">
        <f t="shared" si="23"/>
        <v>151</v>
      </c>
    </row>
    <row r="23" spans="1:52" ht="15">
      <c r="A23" s="188">
        <v>19</v>
      </c>
      <c r="B23" s="189" t="s">
        <v>413</v>
      </c>
      <c r="C23" s="190">
        <v>23173</v>
      </c>
      <c r="D23" s="191" t="s">
        <v>85</v>
      </c>
      <c r="E23" s="192" t="s">
        <v>28</v>
      </c>
      <c r="F23" s="189" t="s">
        <v>85</v>
      </c>
      <c r="G23" s="193">
        <v>12</v>
      </c>
      <c r="H23" s="194">
        <f t="shared" si="0"/>
        <v>72</v>
      </c>
      <c r="I23" s="194"/>
      <c r="J23" s="194">
        <f t="shared" si="1"/>
        <v>0</v>
      </c>
      <c r="K23" s="194">
        <v>14</v>
      </c>
      <c r="L23" s="194">
        <f t="shared" si="2"/>
        <v>32</v>
      </c>
      <c r="M23" s="195">
        <v>2</v>
      </c>
      <c r="N23" s="194">
        <f t="shared" si="3"/>
        <v>6</v>
      </c>
      <c r="O23" s="195">
        <v>5</v>
      </c>
      <c r="P23" s="195">
        <f t="shared" si="24"/>
        <v>10</v>
      </c>
      <c r="Q23" s="195">
        <v>3</v>
      </c>
      <c r="R23" s="195">
        <f t="shared" si="5"/>
        <v>9</v>
      </c>
      <c r="S23" s="196">
        <f t="shared" si="6"/>
        <v>129</v>
      </c>
      <c r="T23" s="188"/>
      <c r="U23" s="194">
        <f t="shared" si="7"/>
        <v>0</v>
      </c>
      <c r="V23" s="194"/>
      <c r="W23" s="194">
        <f t="shared" si="8"/>
        <v>0</v>
      </c>
      <c r="X23" s="194"/>
      <c r="Y23" s="194">
        <f t="shared" si="9"/>
        <v>0</v>
      </c>
      <c r="Z23" s="194"/>
      <c r="AA23" s="194">
        <f t="shared" si="10"/>
        <v>0</v>
      </c>
      <c r="AB23" s="196">
        <f t="shared" si="11"/>
        <v>0</v>
      </c>
      <c r="AC23" s="188"/>
      <c r="AD23" s="194"/>
      <c r="AE23" s="196"/>
      <c r="AF23" s="188">
        <v>1</v>
      </c>
      <c r="AG23" s="194">
        <f t="shared" si="12"/>
        <v>12</v>
      </c>
      <c r="AH23" s="194">
        <v>1</v>
      </c>
      <c r="AI23" s="194">
        <f t="shared" si="13"/>
        <v>5</v>
      </c>
      <c r="AJ23" s="194">
        <v>1</v>
      </c>
      <c r="AK23" s="194">
        <f t="shared" si="14"/>
        <v>3</v>
      </c>
      <c r="AL23" s="194">
        <v>3</v>
      </c>
      <c r="AM23" s="194">
        <f t="shared" si="15"/>
        <v>3</v>
      </c>
      <c r="AN23" s="194">
        <v>1</v>
      </c>
      <c r="AO23" s="194">
        <f t="shared" si="16"/>
        <v>5</v>
      </c>
      <c r="AP23" s="194"/>
      <c r="AQ23" s="194">
        <f t="shared" si="17"/>
        <v>0</v>
      </c>
      <c r="AR23" s="194">
        <v>1</v>
      </c>
      <c r="AS23" s="194">
        <f t="shared" si="18"/>
        <v>1</v>
      </c>
      <c r="AT23" s="194"/>
      <c r="AU23" s="133">
        <f t="shared" si="19"/>
        <v>0</v>
      </c>
      <c r="AV23" s="194"/>
      <c r="AW23" s="133">
        <f t="shared" si="20"/>
        <v>0</v>
      </c>
      <c r="AX23" s="136">
        <f t="shared" si="21"/>
        <v>10</v>
      </c>
      <c r="AY23" s="197">
        <f t="shared" si="22"/>
        <v>22</v>
      </c>
      <c r="AZ23" s="198">
        <f t="shared" si="23"/>
        <v>151</v>
      </c>
    </row>
    <row r="24" spans="1:52" ht="15">
      <c r="A24" s="188">
        <v>20</v>
      </c>
      <c r="B24" s="189" t="s">
        <v>417</v>
      </c>
      <c r="C24" s="190">
        <v>22993</v>
      </c>
      <c r="D24" s="191" t="s">
        <v>85</v>
      </c>
      <c r="E24" s="192" t="s">
        <v>28</v>
      </c>
      <c r="F24" s="189" t="s">
        <v>85</v>
      </c>
      <c r="G24" s="193">
        <v>12</v>
      </c>
      <c r="H24" s="194">
        <f t="shared" si="0"/>
        <v>72</v>
      </c>
      <c r="I24" s="194"/>
      <c r="J24" s="194">
        <f t="shared" si="1"/>
        <v>0</v>
      </c>
      <c r="K24" s="194">
        <v>17</v>
      </c>
      <c r="L24" s="194">
        <f t="shared" si="2"/>
        <v>38</v>
      </c>
      <c r="M24" s="195"/>
      <c r="N24" s="194">
        <f t="shared" si="3"/>
        <v>0</v>
      </c>
      <c r="O24" s="195">
        <v>5</v>
      </c>
      <c r="P24" s="195">
        <f t="shared" si="24"/>
        <v>10</v>
      </c>
      <c r="Q24" s="195">
        <v>3</v>
      </c>
      <c r="R24" s="195">
        <f t="shared" si="5"/>
        <v>9</v>
      </c>
      <c r="S24" s="196">
        <f t="shared" si="6"/>
        <v>129</v>
      </c>
      <c r="T24" s="188"/>
      <c r="U24" s="194">
        <f t="shared" si="7"/>
        <v>0</v>
      </c>
      <c r="V24" s="194"/>
      <c r="W24" s="194">
        <f t="shared" si="8"/>
        <v>0</v>
      </c>
      <c r="X24" s="194">
        <v>2</v>
      </c>
      <c r="Y24" s="194">
        <f t="shared" si="9"/>
        <v>6</v>
      </c>
      <c r="Z24" s="194"/>
      <c r="AA24" s="194">
        <f t="shared" si="10"/>
        <v>0</v>
      </c>
      <c r="AB24" s="196">
        <f t="shared" si="11"/>
        <v>6</v>
      </c>
      <c r="AC24" s="188"/>
      <c r="AD24" s="194"/>
      <c r="AE24" s="196" t="s">
        <v>119</v>
      </c>
      <c r="AF24" s="188">
        <v>1</v>
      </c>
      <c r="AG24" s="194">
        <f t="shared" si="12"/>
        <v>12</v>
      </c>
      <c r="AH24" s="194"/>
      <c r="AI24" s="194">
        <f t="shared" si="13"/>
        <v>0</v>
      </c>
      <c r="AJ24" s="194">
        <v>1</v>
      </c>
      <c r="AK24" s="194">
        <f t="shared" si="14"/>
        <v>3</v>
      </c>
      <c r="AL24" s="194"/>
      <c r="AM24" s="194">
        <f t="shared" si="15"/>
        <v>0</v>
      </c>
      <c r="AN24" s="194"/>
      <c r="AO24" s="194">
        <f t="shared" si="16"/>
        <v>0</v>
      </c>
      <c r="AP24" s="194"/>
      <c r="AQ24" s="194">
        <f t="shared" si="17"/>
        <v>0</v>
      </c>
      <c r="AR24" s="194"/>
      <c r="AS24" s="194">
        <f t="shared" si="18"/>
        <v>0</v>
      </c>
      <c r="AT24" s="194"/>
      <c r="AU24" s="133">
        <f t="shared" si="19"/>
        <v>0</v>
      </c>
      <c r="AV24" s="194"/>
      <c r="AW24" s="133">
        <f t="shared" si="20"/>
        <v>0</v>
      </c>
      <c r="AX24" s="136">
        <f t="shared" si="21"/>
        <v>3</v>
      </c>
      <c r="AY24" s="197">
        <f t="shared" si="22"/>
        <v>15</v>
      </c>
      <c r="AZ24" s="198">
        <f t="shared" si="23"/>
        <v>150</v>
      </c>
    </row>
    <row r="25" spans="1:52" ht="15">
      <c r="A25" s="188">
        <v>21</v>
      </c>
      <c r="B25" s="189" t="s">
        <v>407</v>
      </c>
      <c r="C25" s="190">
        <v>23743</v>
      </c>
      <c r="D25" s="191" t="s">
        <v>85</v>
      </c>
      <c r="E25" s="192" t="s">
        <v>28</v>
      </c>
      <c r="F25" s="189" t="s">
        <v>85</v>
      </c>
      <c r="G25" s="193">
        <v>10</v>
      </c>
      <c r="H25" s="194">
        <f t="shared" si="0"/>
        <v>60</v>
      </c>
      <c r="I25" s="194"/>
      <c r="J25" s="194">
        <f t="shared" si="1"/>
        <v>0</v>
      </c>
      <c r="K25" s="194">
        <v>19</v>
      </c>
      <c r="L25" s="194">
        <f t="shared" si="2"/>
        <v>42</v>
      </c>
      <c r="M25" s="195">
        <v>5</v>
      </c>
      <c r="N25" s="194">
        <f t="shared" si="3"/>
        <v>14</v>
      </c>
      <c r="O25" s="195">
        <v>5</v>
      </c>
      <c r="P25" s="195">
        <f t="shared" si="24"/>
        <v>10</v>
      </c>
      <c r="Q25" s="195">
        <v>3</v>
      </c>
      <c r="R25" s="195">
        <f t="shared" si="5"/>
        <v>9</v>
      </c>
      <c r="S25" s="196">
        <f t="shared" si="6"/>
        <v>135</v>
      </c>
      <c r="T25" s="188"/>
      <c r="U25" s="194">
        <f t="shared" si="7"/>
        <v>0</v>
      </c>
      <c r="V25" s="194"/>
      <c r="W25" s="194">
        <f t="shared" si="8"/>
        <v>0</v>
      </c>
      <c r="X25" s="194"/>
      <c r="Y25" s="194">
        <f t="shared" si="9"/>
        <v>0</v>
      </c>
      <c r="Z25" s="194"/>
      <c r="AA25" s="194">
        <f t="shared" si="10"/>
        <v>0</v>
      </c>
      <c r="AB25" s="196">
        <f t="shared" si="11"/>
        <v>0</v>
      </c>
      <c r="AC25" s="188"/>
      <c r="AD25" s="194"/>
      <c r="AE25" s="196"/>
      <c r="AF25" s="188">
        <v>1</v>
      </c>
      <c r="AG25" s="194">
        <f t="shared" si="12"/>
        <v>12</v>
      </c>
      <c r="AH25" s="194"/>
      <c r="AI25" s="194">
        <f t="shared" si="13"/>
        <v>0</v>
      </c>
      <c r="AJ25" s="194">
        <v>1</v>
      </c>
      <c r="AK25" s="194">
        <f t="shared" si="14"/>
        <v>3</v>
      </c>
      <c r="AL25" s="194"/>
      <c r="AM25" s="194">
        <f t="shared" si="15"/>
        <v>0</v>
      </c>
      <c r="AN25" s="194"/>
      <c r="AO25" s="194">
        <f t="shared" si="16"/>
        <v>0</v>
      </c>
      <c r="AP25" s="194"/>
      <c r="AQ25" s="194">
        <f t="shared" si="17"/>
        <v>0</v>
      </c>
      <c r="AR25" s="194"/>
      <c r="AS25" s="194">
        <f t="shared" si="18"/>
        <v>0</v>
      </c>
      <c r="AT25" s="194"/>
      <c r="AU25" s="133">
        <f t="shared" si="19"/>
        <v>0</v>
      </c>
      <c r="AV25" s="194"/>
      <c r="AW25" s="133">
        <f t="shared" si="20"/>
        <v>0</v>
      </c>
      <c r="AX25" s="136">
        <f t="shared" si="21"/>
        <v>3</v>
      </c>
      <c r="AY25" s="197">
        <f t="shared" si="22"/>
        <v>15</v>
      </c>
      <c r="AZ25" s="198">
        <f t="shared" si="23"/>
        <v>150</v>
      </c>
    </row>
    <row r="26" spans="1:52" ht="15">
      <c r="A26" s="188">
        <v>22</v>
      </c>
      <c r="B26" s="189" t="s">
        <v>446</v>
      </c>
      <c r="C26" s="190">
        <v>24896</v>
      </c>
      <c r="D26" s="191" t="s">
        <v>85</v>
      </c>
      <c r="E26" s="192" t="s">
        <v>28</v>
      </c>
      <c r="F26" s="189" t="s">
        <v>85</v>
      </c>
      <c r="G26" s="193">
        <v>12</v>
      </c>
      <c r="H26" s="194">
        <f t="shared" si="0"/>
        <v>72</v>
      </c>
      <c r="I26" s="194"/>
      <c r="J26" s="194">
        <f t="shared" si="1"/>
        <v>0</v>
      </c>
      <c r="K26" s="194">
        <v>17</v>
      </c>
      <c r="L26" s="194">
        <f t="shared" si="2"/>
        <v>38</v>
      </c>
      <c r="M26" s="195"/>
      <c r="N26" s="194">
        <f t="shared" si="3"/>
        <v>0</v>
      </c>
      <c r="O26" s="195">
        <v>5</v>
      </c>
      <c r="P26" s="195">
        <f t="shared" si="24"/>
        <v>10</v>
      </c>
      <c r="Q26" s="195">
        <v>3</v>
      </c>
      <c r="R26" s="195">
        <f t="shared" si="5"/>
        <v>9</v>
      </c>
      <c r="S26" s="196">
        <f t="shared" si="6"/>
        <v>129</v>
      </c>
      <c r="T26" s="188"/>
      <c r="U26" s="194">
        <f t="shared" si="7"/>
        <v>0</v>
      </c>
      <c r="V26" s="194"/>
      <c r="W26" s="194">
        <f t="shared" si="8"/>
        <v>0</v>
      </c>
      <c r="X26" s="194">
        <v>1</v>
      </c>
      <c r="Y26" s="194">
        <f t="shared" si="9"/>
        <v>3</v>
      </c>
      <c r="Z26" s="194"/>
      <c r="AA26" s="194">
        <f t="shared" si="10"/>
        <v>0</v>
      </c>
      <c r="AB26" s="196">
        <f t="shared" si="11"/>
        <v>3</v>
      </c>
      <c r="AC26" s="188"/>
      <c r="AD26" s="194"/>
      <c r="AE26" s="196"/>
      <c r="AF26" s="188">
        <v>1</v>
      </c>
      <c r="AG26" s="194">
        <f t="shared" si="12"/>
        <v>12</v>
      </c>
      <c r="AH26" s="194"/>
      <c r="AI26" s="194">
        <f t="shared" si="13"/>
        <v>0</v>
      </c>
      <c r="AJ26" s="194">
        <v>2</v>
      </c>
      <c r="AK26" s="194">
        <f t="shared" si="14"/>
        <v>6</v>
      </c>
      <c r="AL26" s="194"/>
      <c r="AM26" s="194">
        <f t="shared" si="15"/>
        <v>0</v>
      </c>
      <c r="AN26" s="194"/>
      <c r="AO26" s="194">
        <f t="shared" si="16"/>
        <v>0</v>
      </c>
      <c r="AP26" s="194"/>
      <c r="AQ26" s="194">
        <f t="shared" si="17"/>
        <v>0</v>
      </c>
      <c r="AR26" s="194"/>
      <c r="AS26" s="194">
        <f t="shared" si="18"/>
        <v>0</v>
      </c>
      <c r="AT26" s="194"/>
      <c r="AU26" s="133">
        <f t="shared" si="19"/>
        <v>0</v>
      </c>
      <c r="AV26" s="194"/>
      <c r="AW26" s="133">
        <f t="shared" si="20"/>
        <v>0</v>
      </c>
      <c r="AX26" s="136">
        <f t="shared" si="21"/>
        <v>6</v>
      </c>
      <c r="AY26" s="197">
        <f t="shared" si="22"/>
        <v>18</v>
      </c>
      <c r="AZ26" s="198">
        <f t="shared" si="23"/>
        <v>150</v>
      </c>
    </row>
    <row r="27" spans="1:52" ht="15">
      <c r="A27" s="188">
        <v>23</v>
      </c>
      <c r="B27" s="189" t="s">
        <v>419</v>
      </c>
      <c r="C27" s="190">
        <v>21245</v>
      </c>
      <c r="D27" s="191" t="s">
        <v>85</v>
      </c>
      <c r="E27" s="192" t="s">
        <v>28</v>
      </c>
      <c r="F27" s="189" t="s">
        <v>85</v>
      </c>
      <c r="G27" s="193">
        <v>12</v>
      </c>
      <c r="H27" s="194">
        <f t="shared" si="0"/>
        <v>72</v>
      </c>
      <c r="I27" s="194"/>
      <c r="J27" s="194">
        <f t="shared" si="1"/>
        <v>0</v>
      </c>
      <c r="K27" s="194">
        <v>19</v>
      </c>
      <c r="L27" s="194">
        <f t="shared" si="2"/>
        <v>42</v>
      </c>
      <c r="M27" s="195"/>
      <c r="N27" s="194">
        <f t="shared" si="3"/>
        <v>0</v>
      </c>
      <c r="O27" s="195">
        <v>5</v>
      </c>
      <c r="P27" s="195">
        <f t="shared" si="24"/>
        <v>10</v>
      </c>
      <c r="Q27" s="195">
        <v>3</v>
      </c>
      <c r="R27" s="195">
        <f t="shared" si="5"/>
        <v>9</v>
      </c>
      <c r="S27" s="196">
        <f t="shared" si="6"/>
        <v>133</v>
      </c>
      <c r="T27" s="188"/>
      <c r="U27" s="194">
        <f t="shared" si="7"/>
        <v>0</v>
      </c>
      <c r="V27" s="194"/>
      <c r="W27" s="194">
        <f t="shared" si="8"/>
        <v>0</v>
      </c>
      <c r="X27" s="194"/>
      <c r="Y27" s="194">
        <f t="shared" si="9"/>
        <v>0</v>
      </c>
      <c r="Z27" s="194"/>
      <c r="AA27" s="194">
        <f t="shared" si="10"/>
        <v>0</v>
      </c>
      <c r="AB27" s="196">
        <f t="shared" si="11"/>
        <v>0</v>
      </c>
      <c r="AC27" s="188"/>
      <c r="AD27" s="194"/>
      <c r="AE27" s="196"/>
      <c r="AF27" s="188">
        <v>1</v>
      </c>
      <c r="AG27" s="194">
        <f t="shared" si="12"/>
        <v>12</v>
      </c>
      <c r="AH27" s="194"/>
      <c r="AI27" s="194">
        <f t="shared" si="13"/>
        <v>0</v>
      </c>
      <c r="AJ27" s="194">
        <v>1</v>
      </c>
      <c r="AK27" s="194">
        <f t="shared" si="14"/>
        <v>3</v>
      </c>
      <c r="AL27" s="194">
        <v>1</v>
      </c>
      <c r="AM27" s="194">
        <f t="shared" si="15"/>
        <v>1</v>
      </c>
      <c r="AN27" s="194"/>
      <c r="AO27" s="194">
        <f t="shared" si="16"/>
        <v>0</v>
      </c>
      <c r="AP27" s="194"/>
      <c r="AQ27" s="194">
        <f t="shared" si="17"/>
        <v>0</v>
      </c>
      <c r="AR27" s="194"/>
      <c r="AS27" s="194">
        <f t="shared" si="18"/>
        <v>0</v>
      </c>
      <c r="AT27" s="194"/>
      <c r="AU27" s="133">
        <f t="shared" si="19"/>
        <v>0</v>
      </c>
      <c r="AV27" s="194"/>
      <c r="AW27" s="133">
        <f t="shared" si="20"/>
        <v>0</v>
      </c>
      <c r="AX27" s="136">
        <f t="shared" si="21"/>
        <v>4</v>
      </c>
      <c r="AY27" s="197">
        <f t="shared" si="22"/>
        <v>16</v>
      </c>
      <c r="AZ27" s="198">
        <f t="shared" si="23"/>
        <v>149</v>
      </c>
    </row>
    <row r="28" spans="1:52" ht="15">
      <c r="A28" s="188">
        <v>24</v>
      </c>
      <c r="B28" s="189" t="s">
        <v>390</v>
      </c>
      <c r="C28" s="190">
        <v>21865</v>
      </c>
      <c r="D28" s="191" t="s">
        <v>85</v>
      </c>
      <c r="E28" s="192" t="s">
        <v>28</v>
      </c>
      <c r="F28" s="189" t="s">
        <v>85</v>
      </c>
      <c r="G28" s="193">
        <v>12</v>
      </c>
      <c r="H28" s="194">
        <f t="shared" si="0"/>
        <v>72</v>
      </c>
      <c r="I28" s="194"/>
      <c r="J28" s="194">
        <f t="shared" si="1"/>
        <v>0</v>
      </c>
      <c r="K28" s="194">
        <v>16</v>
      </c>
      <c r="L28" s="194">
        <f t="shared" si="2"/>
        <v>36</v>
      </c>
      <c r="M28" s="195"/>
      <c r="N28" s="194">
        <f t="shared" si="3"/>
        <v>0</v>
      </c>
      <c r="O28" s="195">
        <v>5</v>
      </c>
      <c r="P28" s="195">
        <f t="shared" si="24"/>
        <v>10</v>
      </c>
      <c r="Q28" s="195">
        <v>3</v>
      </c>
      <c r="R28" s="195">
        <f t="shared" si="5"/>
        <v>9</v>
      </c>
      <c r="S28" s="196">
        <f t="shared" si="6"/>
        <v>127</v>
      </c>
      <c r="T28" s="188"/>
      <c r="U28" s="194">
        <f t="shared" si="7"/>
        <v>0</v>
      </c>
      <c r="V28" s="194"/>
      <c r="W28" s="194">
        <f t="shared" si="8"/>
        <v>0</v>
      </c>
      <c r="X28" s="194"/>
      <c r="Y28" s="194">
        <f t="shared" si="9"/>
        <v>0</v>
      </c>
      <c r="Z28" s="194"/>
      <c r="AA28" s="194">
        <f t="shared" si="10"/>
        <v>0</v>
      </c>
      <c r="AB28" s="196">
        <f t="shared" si="11"/>
        <v>0</v>
      </c>
      <c r="AC28" s="188"/>
      <c r="AD28" s="194"/>
      <c r="AE28" s="196"/>
      <c r="AF28" s="188">
        <v>1</v>
      </c>
      <c r="AG28" s="194">
        <f t="shared" si="12"/>
        <v>12</v>
      </c>
      <c r="AH28" s="194"/>
      <c r="AI28" s="194">
        <f t="shared" si="13"/>
        <v>0</v>
      </c>
      <c r="AJ28" s="194">
        <v>2</v>
      </c>
      <c r="AK28" s="194">
        <f t="shared" si="14"/>
        <v>6</v>
      </c>
      <c r="AL28" s="194"/>
      <c r="AM28" s="194">
        <f t="shared" si="15"/>
        <v>0</v>
      </c>
      <c r="AN28" s="194">
        <v>1</v>
      </c>
      <c r="AO28" s="194">
        <f t="shared" si="16"/>
        <v>5</v>
      </c>
      <c r="AP28" s="194"/>
      <c r="AQ28" s="194">
        <f t="shared" si="17"/>
        <v>0</v>
      </c>
      <c r="AR28" s="194">
        <v>1</v>
      </c>
      <c r="AS28" s="194">
        <f t="shared" si="18"/>
        <v>1</v>
      </c>
      <c r="AT28" s="194"/>
      <c r="AU28" s="133">
        <f t="shared" si="19"/>
        <v>0</v>
      </c>
      <c r="AV28" s="194"/>
      <c r="AW28" s="133">
        <f t="shared" si="20"/>
        <v>0</v>
      </c>
      <c r="AX28" s="136">
        <f t="shared" si="21"/>
        <v>10</v>
      </c>
      <c r="AY28" s="197">
        <f t="shared" si="22"/>
        <v>22</v>
      </c>
      <c r="AZ28" s="198">
        <f t="shared" si="23"/>
        <v>149</v>
      </c>
    </row>
    <row r="29" spans="1:52" ht="15">
      <c r="A29" s="188">
        <v>25</v>
      </c>
      <c r="B29" s="189" t="s">
        <v>385</v>
      </c>
      <c r="C29" s="190">
        <v>24353</v>
      </c>
      <c r="D29" s="191" t="s">
        <v>85</v>
      </c>
      <c r="E29" s="192" t="s">
        <v>28</v>
      </c>
      <c r="F29" s="189" t="s">
        <v>85</v>
      </c>
      <c r="G29" s="193">
        <v>12</v>
      </c>
      <c r="H29" s="194">
        <f t="shared" si="0"/>
        <v>72</v>
      </c>
      <c r="I29" s="194"/>
      <c r="J29" s="194">
        <f t="shared" si="1"/>
        <v>0</v>
      </c>
      <c r="K29" s="194">
        <v>14</v>
      </c>
      <c r="L29" s="194">
        <f t="shared" si="2"/>
        <v>32</v>
      </c>
      <c r="M29" s="195">
        <v>1</v>
      </c>
      <c r="N29" s="194">
        <f t="shared" si="3"/>
        <v>3</v>
      </c>
      <c r="O29" s="195">
        <v>5</v>
      </c>
      <c r="P29" s="195">
        <f t="shared" si="24"/>
        <v>10</v>
      </c>
      <c r="Q29" s="195">
        <v>3</v>
      </c>
      <c r="R29" s="195">
        <f t="shared" si="5"/>
        <v>9</v>
      </c>
      <c r="S29" s="196">
        <f t="shared" si="6"/>
        <v>126</v>
      </c>
      <c r="T29" s="188"/>
      <c r="U29" s="194">
        <f t="shared" si="7"/>
        <v>0</v>
      </c>
      <c r="V29" s="194"/>
      <c r="W29" s="194">
        <f t="shared" si="8"/>
        <v>0</v>
      </c>
      <c r="X29" s="194">
        <v>1</v>
      </c>
      <c r="Y29" s="194">
        <f t="shared" si="9"/>
        <v>3</v>
      </c>
      <c r="Z29" s="194"/>
      <c r="AA29" s="194">
        <f t="shared" si="10"/>
        <v>0</v>
      </c>
      <c r="AB29" s="196">
        <f t="shared" si="11"/>
        <v>3</v>
      </c>
      <c r="AC29" s="188"/>
      <c r="AD29" s="194"/>
      <c r="AE29" s="196"/>
      <c r="AF29" s="188">
        <v>1</v>
      </c>
      <c r="AG29" s="194">
        <f t="shared" si="12"/>
        <v>12</v>
      </c>
      <c r="AH29" s="194"/>
      <c r="AI29" s="194">
        <f t="shared" si="13"/>
        <v>0</v>
      </c>
      <c r="AJ29" s="194">
        <v>1</v>
      </c>
      <c r="AK29" s="194">
        <f t="shared" si="14"/>
        <v>3</v>
      </c>
      <c r="AL29" s="194"/>
      <c r="AM29" s="194">
        <f t="shared" si="15"/>
        <v>0</v>
      </c>
      <c r="AN29" s="194">
        <v>1</v>
      </c>
      <c r="AO29" s="194">
        <f t="shared" si="16"/>
        <v>5</v>
      </c>
      <c r="AP29" s="194"/>
      <c r="AQ29" s="194">
        <f t="shared" si="17"/>
        <v>0</v>
      </c>
      <c r="AR29" s="194"/>
      <c r="AS29" s="194">
        <f t="shared" si="18"/>
        <v>0</v>
      </c>
      <c r="AT29" s="194"/>
      <c r="AU29" s="133">
        <f t="shared" si="19"/>
        <v>0</v>
      </c>
      <c r="AV29" s="194"/>
      <c r="AW29" s="133">
        <f t="shared" si="20"/>
        <v>0</v>
      </c>
      <c r="AX29" s="136">
        <f t="shared" si="21"/>
        <v>8</v>
      </c>
      <c r="AY29" s="197">
        <f t="shared" si="22"/>
        <v>20</v>
      </c>
      <c r="AZ29" s="198">
        <f t="shared" si="23"/>
        <v>149</v>
      </c>
    </row>
    <row r="30" spans="1:52" ht="15">
      <c r="A30" s="188">
        <v>26</v>
      </c>
      <c r="B30" s="189" t="s">
        <v>422</v>
      </c>
      <c r="C30" s="190">
        <v>19385</v>
      </c>
      <c r="D30" s="191" t="s">
        <v>85</v>
      </c>
      <c r="E30" s="192" t="s">
        <v>28</v>
      </c>
      <c r="F30" s="189" t="s">
        <v>85</v>
      </c>
      <c r="G30" s="193">
        <v>12</v>
      </c>
      <c r="H30" s="194">
        <f t="shared" si="0"/>
        <v>72</v>
      </c>
      <c r="I30" s="194"/>
      <c r="J30" s="194">
        <f t="shared" si="1"/>
        <v>0</v>
      </c>
      <c r="K30" s="194">
        <v>19</v>
      </c>
      <c r="L30" s="194">
        <f t="shared" si="2"/>
        <v>42</v>
      </c>
      <c r="M30" s="195"/>
      <c r="N30" s="194">
        <f t="shared" si="3"/>
        <v>0</v>
      </c>
      <c r="O30" s="195">
        <v>5</v>
      </c>
      <c r="P30" s="195">
        <f t="shared" si="24"/>
        <v>10</v>
      </c>
      <c r="Q30" s="195">
        <v>3</v>
      </c>
      <c r="R30" s="195">
        <f t="shared" si="5"/>
        <v>9</v>
      </c>
      <c r="S30" s="196">
        <f t="shared" si="6"/>
        <v>133</v>
      </c>
      <c r="T30" s="188"/>
      <c r="U30" s="194">
        <f t="shared" si="7"/>
        <v>0</v>
      </c>
      <c r="V30" s="194"/>
      <c r="W30" s="194">
        <f t="shared" si="8"/>
        <v>0</v>
      </c>
      <c r="X30" s="194"/>
      <c r="Y30" s="194">
        <f t="shared" si="9"/>
        <v>0</v>
      </c>
      <c r="Z30" s="194"/>
      <c r="AA30" s="194">
        <f t="shared" si="10"/>
        <v>0</v>
      </c>
      <c r="AB30" s="196">
        <f t="shared" si="11"/>
        <v>0</v>
      </c>
      <c r="AC30" s="188"/>
      <c r="AD30" s="194"/>
      <c r="AE30" s="196"/>
      <c r="AF30" s="188">
        <v>1</v>
      </c>
      <c r="AG30" s="194">
        <f t="shared" si="12"/>
        <v>12</v>
      </c>
      <c r="AH30" s="194"/>
      <c r="AI30" s="194">
        <f t="shared" si="13"/>
        <v>0</v>
      </c>
      <c r="AJ30" s="194">
        <v>1</v>
      </c>
      <c r="AK30" s="194">
        <f t="shared" si="14"/>
        <v>3</v>
      </c>
      <c r="AL30" s="194"/>
      <c r="AM30" s="194">
        <f t="shared" si="15"/>
        <v>0</v>
      </c>
      <c r="AN30" s="194"/>
      <c r="AO30" s="194">
        <f t="shared" si="16"/>
        <v>0</v>
      </c>
      <c r="AP30" s="194"/>
      <c r="AQ30" s="194">
        <f t="shared" si="17"/>
        <v>0</v>
      </c>
      <c r="AR30" s="194"/>
      <c r="AS30" s="194">
        <f t="shared" si="18"/>
        <v>0</v>
      </c>
      <c r="AT30" s="194"/>
      <c r="AU30" s="133">
        <f t="shared" si="19"/>
        <v>0</v>
      </c>
      <c r="AV30" s="194"/>
      <c r="AW30" s="133">
        <f t="shared" si="20"/>
        <v>0</v>
      </c>
      <c r="AX30" s="136">
        <f t="shared" si="21"/>
        <v>3</v>
      </c>
      <c r="AY30" s="197">
        <f t="shared" si="22"/>
        <v>15</v>
      </c>
      <c r="AZ30" s="198">
        <f t="shared" si="23"/>
        <v>148</v>
      </c>
    </row>
    <row r="31" spans="1:52" ht="15">
      <c r="A31" s="188">
        <v>27</v>
      </c>
      <c r="B31" s="189" t="s">
        <v>426</v>
      </c>
      <c r="C31" s="190">
        <v>21421</v>
      </c>
      <c r="D31" s="191" t="s">
        <v>85</v>
      </c>
      <c r="E31" s="192" t="s">
        <v>28</v>
      </c>
      <c r="F31" s="189" t="s">
        <v>85</v>
      </c>
      <c r="G31" s="193">
        <v>12</v>
      </c>
      <c r="H31" s="194">
        <f t="shared" si="0"/>
        <v>72</v>
      </c>
      <c r="I31" s="194"/>
      <c r="J31" s="194">
        <f t="shared" si="1"/>
        <v>0</v>
      </c>
      <c r="K31" s="194">
        <v>20</v>
      </c>
      <c r="L31" s="194">
        <f t="shared" si="2"/>
        <v>44</v>
      </c>
      <c r="M31" s="195"/>
      <c r="N31" s="194">
        <f t="shared" si="3"/>
        <v>0</v>
      </c>
      <c r="O31" s="195">
        <v>5</v>
      </c>
      <c r="P31" s="195">
        <f t="shared" si="24"/>
        <v>10</v>
      </c>
      <c r="Q31" s="195">
        <v>3</v>
      </c>
      <c r="R31" s="195">
        <f t="shared" si="5"/>
        <v>9</v>
      </c>
      <c r="S31" s="196">
        <f t="shared" si="6"/>
        <v>135</v>
      </c>
      <c r="T31" s="188"/>
      <c r="U31" s="194">
        <f t="shared" si="7"/>
        <v>0</v>
      </c>
      <c r="V31" s="194"/>
      <c r="W31" s="194">
        <f t="shared" si="8"/>
        <v>0</v>
      </c>
      <c r="X31" s="194"/>
      <c r="Y31" s="194">
        <f t="shared" si="9"/>
        <v>0</v>
      </c>
      <c r="Z31" s="194"/>
      <c r="AA31" s="194">
        <f t="shared" si="10"/>
        <v>0</v>
      </c>
      <c r="AB31" s="196">
        <f t="shared" si="11"/>
        <v>0</v>
      </c>
      <c r="AC31" s="188"/>
      <c r="AD31" s="194"/>
      <c r="AE31" s="196"/>
      <c r="AF31" s="188">
        <v>1</v>
      </c>
      <c r="AG31" s="194">
        <f t="shared" si="12"/>
        <v>12</v>
      </c>
      <c r="AH31" s="194"/>
      <c r="AI31" s="194">
        <f t="shared" si="13"/>
        <v>0</v>
      </c>
      <c r="AJ31" s="194"/>
      <c r="AK31" s="194">
        <f t="shared" si="14"/>
        <v>0</v>
      </c>
      <c r="AL31" s="194"/>
      <c r="AM31" s="194">
        <f t="shared" si="15"/>
        <v>0</v>
      </c>
      <c r="AN31" s="194"/>
      <c r="AO31" s="194">
        <f t="shared" si="16"/>
        <v>0</v>
      </c>
      <c r="AP31" s="194"/>
      <c r="AQ31" s="194">
        <f t="shared" si="17"/>
        <v>0</v>
      </c>
      <c r="AR31" s="194"/>
      <c r="AS31" s="194">
        <f t="shared" si="18"/>
        <v>0</v>
      </c>
      <c r="AT31" s="194"/>
      <c r="AU31" s="133">
        <f t="shared" si="19"/>
        <v>0</v>
      </c>
      <c r="AV31" s="194"/>
      <c r="AW31" s="133">
        <f t="shared" si="20"/>
        <v>0</v>
      </c>
      <c r="AX31" s="136">
        <f t="shared" si="21"/>
        <v>0</v>
      </c>
      <c r="AY31" s="197">
        <f t="shared" si="22"/>
        <v>12</v>
      </c>
      <c r="AZ31" s="198">
        <f t="shared" si="23"/>
        <v>147</v>
      </c>
    </row>
    <row r="32" spans="1:52" ht="15">
      <c r="A32" s="188">
        <v>28</v>
      </c>
      <c r="B32" s="189" t="s">
        <v>420</v>
      </c>
      <c r="C32" s="190">
        <v>22747</v>
      </c>
      <c r="D32" s="191" t="s">
        <v>85</v>
      </c>
      <c r="E32" s="192" t="s">
        <v>28</v>
      </c>
      <c r="F32" s="189" t="s">
        <v>85</v>
      </c>
      <c r="G32" s="193">
        <v>12</v>
      </c>
      <c r="H32" s="194">
        <f t="shared" si="0"/>
        <v>72</v>
      </c>
      <c r="I32" s="194"/>
      <c r="J32" s="194">
        <f t="shared" si="1"/>
        <v>0</v>
      </c>
      <c r="K32" s="194">
        <v>15</v>
      </c>
      <c r="L32" s="194">
        <f t="shared" si="2"/>
        <v>34</v>
      </c>
      <c r="M32" s="195"/>
      <c r="N32" s="194">
        <f t="shared" si="3"/>
        <v>0</v>
      </c>
      <c r="O32" s="195">
        <v>5</v>
      </c>
      <c r="P32" s="195">
        <f t="shared" si="24"/>
        <v>10</v>
      </c>
      <c r="Q32" s="195">
        <v>3</v>
      </c>
      <c r="R32" s="195">
        <f t="shared" si="5"/>
        <v>9</v>
      </c>
      <c r="S32" s="196">
        <f t="shared" si="6"/>
        <v>125</v>
      </c>
      <c r="T32" s="188"/>
      <c r="U32" s="194">
        <f t="shared" si="7"/>
        <v>0</v>
      </c>
      <c r="V32" s="194"/>
      <c r="W32" s="194">
        <f t="shared" si="8"/>
        <v>0</v>
      </c>
      <c r="X32" s="194"/>
      <c r="Y32" s="194">
        <f t="shared" si="9"/>
        <v>0</v>
      </c>
      <c r="Z32" s="194"/>
      <c r="AA32" s="194">
        <f t="shared" si="10"/>
        <v>0</v>
      </c>
      <c r="AB32" s="196">
        <f t="shared" si="11"/>
        <v>0</v>
      </c>
      <c r="AC32" s="188"/>
      <c r="AD32" s="194"/>
      <c r="AE32" s="196"/>
      <c r="AF32" s="188">
        <v>1</v>
      </c>
      <c r="AG32" s="194">
        <f t="shared" si="12"/>
        <v>12</v>
      </c>
      <c r="AH32" s="194"/>
      <c r="AI32" s="194">
        <f t="shared" si="13"/>
        <v>0</v>
      </c>
      <c r="AJ32" s="194">
        <v>1</v>
      </c>
      <c r="AK32" s="194">
        <f t="shared" si="14"/>
        <v>3</v>
      </c>
      <c r="AL32" s="194">
        <v>2</v>
      </c>
      <c r="AM32" s="194">
        <f t="shared" si="15"/>
        <v>2</v>
      </c>
      <c r="AN32" s="194">
        <v>1</v>
      </c>
      <c r="AO32" s="194">
        <f t="shared" si="16"/>
        <v>5</v>
      </c>
      <c r="AP32" s="194"/>
      <c r="AQ32" s="194">
        <f t="shared" si="17"/>
        <v>0</v>
      </c>
      <c r="AR32" s="194">
        <v>1</v>
      </c>
      <c r="AS32" s="194">
        <f t="shared" si="18"/>
        <v>1</v>
      </c>
      <c r="AT32" s="194"/>
      <c r="AU32" s="133">
        <f t="shared" si="19"/>
        <v>0</v>
      </c>
      <c r="AV32" s="194"/>
      <c r="AW32" s="133">
        <f t="shared" si="20"/>
        <v>0</v>
      </c>
      <c r="AX32" s="136">
        <f t="shared" si="21"/>
        <v>10</v>
      </c>
      <c r="AY32" s="197">
        <f t="shared" si="22"/>
        <v>22</v>
      </c>
      <c r="AZ32" s="198">
        <f t="shared" si="23"/>
        <v>147</v>
      </c>
    </row>
    <row r="33" spans="1:52" ht="15">
      <c r="A33" s="188">
        <v>29</v>
      </c>
      <c r="B33" s="189" t="s">
        <v>418</v>
      </c>
      <c r="C33" s="190">
        <v>24311</v>
      </c>
      <c r="D33" s="191" t="s">
        <v>85</v>
      </c>
      <c r="E33" s="192" t="s">
        <v>28</v>
      </c>
      <c r="F33" s="189" t="s">
        <v>85</v>
      </c>
      <c r="G33" s="193">
        <v>12</v>
      </c>
      <c r="H33" s="194">
        <f t="shared" si="0"/>
        <v>72</v>
      </c>
      <c r="I33" s="194"/>
      <c r="J33" s="194">
        <f t="shared" si="1"/>
        <v>0</v>
      </c>
      <c r="K33" s="194">
        <v>17</v>
      </c>
      <c r="L33" s="194">
        <f t="shared" si="2"/>
        <v>38</v>
      </c>
      <c r="M33" s="195"/>
      <c r="N33" s="194">
        <f t="shared" si="3"/>
        <v>0</v>
      </c>
      <c r="O33" s="195">
        <v>5</v>
      </c>
      <c r="P33" s="195">
        <f t="shared" si="24"/>
        <v>10</v>
      </c>
      <c r="Q33" s="195">
        <v>3</v>
      </c>
      <c r="R33" s="195">
        <f t="shared" si="5"/>
        <v>9</v>
      </c>
      <c r="S33" s="196">
        <f t="shared" si="6"/>
        <v>129</v>
      </c>
      <c r="T33" s="188"/>
      <c r="U33" s="194">
        <f t="shared" si="7"/>
        <v>0</v>
      </c>
      <c r="V33" s="194"/>
      <c r="W33" s="194">
        <f t="shared" si="8"/>
        <v>0</v>
      </c>
      <c r="X33" s="194">
        <v>1</v>
      </c>
      <c r="Y33" s="194">
        <f t="shared" si="9"/>
        <v>3</v>
      </c>
      <c r="Z33" s="194"/>
      <c r="AA33" s="194">
        <f t="shared" si="10"/>
        <v>0</v>
      </c>
      <c r="AB33" s="196">
        <f t="shared" si="11"/>
        <v>3</v>
      </c>
      <c r="AC33" s="188"/>
      <c r="AD33" s="194"/>
      <c r="AE33" s="196"/>
      <c r="AF33" s="188">
        <v>1</v>
      </c>
      <c r="AG33" s="194">
        <f t="shared" si="12"/>
        <v>12</v>
      </c>
      <c r="AH33" s="194"/>
      <c r="AI33" s="194">
        <f t="shared" si="13"/>
        <v>0</v>
      </c>
      <c r="AJ33" s="194">
        <v>1</v>
      </c>
      <c r="AK33" s="194">
        <f t="shared" si="14"/>
        <v>3</v>
      </c>
      <c r="AL33" s="194"/>
      <c r="AM33" s="194">
        <f t="shared" si="15"/>
        <v>0</v>
      </c>
      <c r="AN33" s="194"/>
      <c r="AO33" s="194">
        <f t="shared" si="16"/>
        <v>0</v>
      </c>
      <c r="AP33" s="194"/>
      <c r="AQ33" s="194">
        <f t="shared" si="17"/>
        <v>0</v>
      </c>
      <c r="AR33" s="194"/>
      <c r="AS33" s="194">
        <f t="shared" si="18"/>
        <v>0</v>
      </c>
      <c r="AT33" s="194"/>
      <c r="AU33" s="133">
        <f t="shared" si="19"/>
        <v>0</v>
      </c>
      <c r="AV33" s="194"/>
      <c r="AW33" s="133">
        <f t="shared" si="20"/>
        <v>0</v>
      </c>
      <c r="AX33" s="136">
        <f t="shared" si="21"/>
        <v>3</v>
      </c>
      <c r="AY33" s="197">
        <f t="shared" si="22"/>
        <v>15</v>
      </c>
      <c r="AZ33" s="198">
        <f t="shared" si="23"/>
        <v>147</v>
      </c>
    </row>
    <row r="34" spans="1:52" ht="15">
      <c r="A34" s="188">
        <v>30</v>
      </c>
      <c r="B34" s="189" t="s">
        <v>408</v>
      </c>
      <c r="C34" s="190">
        <v>20258</v>
      </c>
      <c r="D34" s="191" t="s">
        <v>85</v>
      </c>
      <c r="E34" s="192" t="s">
        <v>28</v>
      </c>
      <c r="F34" s="189" t="s">
        <v>85</v>
      </c>
      <c r="G34" s="193">
        <v>10</v>
      </c>
      <c r="H34" s="194">
        <f t="shared" si="0"/>
        <v>60</v>
      </c>
      <c r="I34" s="194"/>
      <c r="J34" s="194">
        <f t="shared" si="1"/>
        <v>0</v>
      </c>
      <c r="K34" s="194">
        <v>21</v>
      </c>
      <c r="L34" s="194">
        <f t="shared" si="2"/>
        <v>46</v>
      </c>
      <c r="M34" s="195">
        <v>2</v>
      </c>
      <c r="N34" s="194">
        <f t="shared" si="3"/>
        <v>6</v>
      </c>
      <c r="O34" s="195">
        <v>5</v>
      </c>
      <c r="P34" s="195">
        <f t="shared" si="24"/>
        <v>10</v>
      </c>
      <c r="Q34" s="195">
        <v>3</v>
      </c>
      <c r="R34" s="195">
        <f t="shared" si="5"/>
        <v>9</v>
      </c>
      <c r="S34" s="196">
        <f t="shared" si="6"/>
        <v>131</v>
      </c>
      <c r="T34" s="188"/>
      <c r="U34" s="194">
        <f t="shared" si="7"/>
        <v>0</v>
      </c>
      <c r="V34" s="194"/>
      <c r="W34" s="194">
        <f t="shared" si="8"/>
        <v>0</v>
      </c>
      <c r="X34" s="194"/>
      <c r="Y34" s="194">
        <f t="shared" si="9"/>
        <v>0</v>
      </c>
      <c r="Z34" s="194"/>
      <c r="AA34" s="194">
        <f t="shared" si="10"/>
        <v>0</v>
      </c>
      <c r="AB34" s="196">
        <f t="shared" si="11"/>
        <v>0</v>
      </c>
      <c r="AC34" s="188"/>
      <c r="AD34" s="194"/>
      <c r="AE34" s="196"/>
      <c r="AF34" s="188">
        <v>1</v>
      </c>
      <c r="AG34" s="194">
        <f t="shared" si="12"/>
        <v>12</v>
      </c>
      <c r="AH34" s="194"/>
      <c r="AI34" s="194">
        <f t="shared" si="13"/>
        <v>0</v>
      </c>
      <c r="AJ34" s="194">
        <v>1</v>
      </c>
      <c r="AK34" s="194">
        <f t="shared" si="14"/>
        <v>3</v>
      </c>
      <c r="AL34" s="194"/>
      <c r="AM34" s="194">
        <f t="shared" si="15"/>
        <v>0</v>
      </c>
      <c r="AN34" s="194"/>
      <c r="AO34" s="194">
        <f t="shared" si="16"/>
        <v>0</v>
      </c>
      <c r="AP34" s="194"/>
      <c r="AQ34" s="194">
        <f t="shared" si="17"/>
        <v>0</v>
      </c>
      <c r="AR34" s="194"/>
      <c r="AS34" s="194">
        <f t="shared" si="18"/>
        <v>0</v>
      </c>
      <c r="AT34" s="194"/>
      <c r="AU34" s="133">
        <f t="shared" si="19"/>
        <v>0</v>
      </c>
      <c r="AV34" s="194"/>
      <c r="AW34" s="133">
        <f t="shared" si="20"/>
        <v>0</v>
      </c>
      <c r="AX34" s="136">
        <f t="shared" si="21"/>
        <v>3</v>
      </c>
      <c r="AY34" s="197">
        <f t="shared" si="22"/>
        <v>15</v>
      </c>
      <c r="AZ34" s="198">
        <f t="shared" si="23"/>
        <v>146</v>
      </c>
    </row>
    <row r="35" spans="1:52" ht="15">
      <c r="A35" s="188">
        <v>31</v>
      </c>
      <c r="B35" s="189" t="s">
        <v>430</v>
      </c>
      <c r="C35" s="190">
        <v>22930</v>
      </c>
      <c r="D35" s="191" t="s">
        <v>85</v>
      </c>
      <c r="E35" s="192" t="s">
        <v>28</v>
      </c>
      <c r="F35" s="189" t="s">
        <v>85</v>
      </c>
      <c r="G35" s="193">
        <v>12</v>
      </c>
      <c r="H35" s="194">
        <f t="shared" si="0"/>
        <v>72</v>
      </c>
      <c r="I35" s="194"/>
      <c r="J35" s="194">
        <f t="shared" si="1"/>
        <v>0</v>
      </c>
      <c r="K35" s="194">
        <v>18</v>
      </c>
      <c r="L35" s="194">
        <f t="shared" si="2"/>
        <v>40</v>
      </c>
      <c r="M35" s="195"/>
      <c r="N35" s="194">
        <f t="shared" si="3"/>
        <v>0</v>
      </c>
      <c r="O35" s="195">
        <v>5</v>
      </c>
      <c r="P35" s="195">
        <f t="shared" si="24"/>
        <v>10</v>
      </c>
      <c r="Q35" s="195">
        <v>3</v>
      </c>
      <c r="R35" s="195">
        <f t="shared" si="5"/>
        <v>9</v>
      </c>
      <c r="S35" s="196">
        <f t="shared" si="6"/>
        <v>131</v>
      </c>
      <c r="T35" s="188"/>
      <c r="U35" s="194">
        <f t="shared" si="7"/>
        <v>0</v>
      </c>
      <c r="V35" s="194"/>
      <c r="W35" s="194">
        <f t="shared" si="8"/>
        <v>0</v>
      </c>
      <c r="X35" s="194"/>
      <c r="Y35" s="194">
        <f t="shared" si="9"/>
        <v>0</v>
      </c>
      <c r="Z35" s="194"/>
      <c r="AA35" s="194">
        <f t="shared" si="10"/>
        <v>0</v>
      </c>
      <c r="AB35" s="196">
        <f t="shared" si="11"/>
        <v>0</v>
      </c>
      <c r="AC35" s="188" t="s">
        <v>119</v>
      </c>
      <c r="AD35" s="194"/>
      <c r="AE35" s="196"/>
      <c r="AF35" s="188">
        <v>1</v>
      </c>
      <c r="AG35" s="194">
        <f t="shared" si="12"/>
        <v>12</v>
      </c>
      <c r="AH35" s="194"/>
      <c r="AI35" s="194">
        <f t="shared" si="13"/>
        <v>0</v>
      </c>
      <c r="AJ35" s="194">
        <v>1</v>
      </c>
      <c r="AK35" s="194">
        <f t="shared" si="14"/>
        <v>3</v>
      </c>
      <c r="AL35" s="194"/>
      <c r="AM35" s="194">
        <f t="shared" si="15"/>
        <v>0</v>
      </c>
      <c r="AN35" s="194"/>
      <c r="AO35" s="194">
        <f t="shared" si="16"/>
        <v>0</v>
      </c>
      <c r="AP35" s="194"/>
      <c r="AQ35" s="194">
        <f t="shared" si="17"/>
        <v>0</v>
      </c>
      <c r="AR35" s="194"/>
      <c r="AS35" s="194">
        <f t="shared" si="18"/>
        <v>0</v>
      </c>
      <c r="AT35" s="194"/>
      <c r="AU35" s="133">
        <f t="shared" si="19"/>
        <v>0</v>
      </c>
      <c r="AV35" s="194"/>
      <c r="AW35" s="133">
        <f t="shared" si="20"/>
        <v>0</v>
      </c>
      <c r="AX35" s="136">
        <f t="shared" si="21"/>
        <v>3</v>
      </c>
      <c r="AY35" s="197">
        <f t="shared" si="22"/>
        <v>15</v>
      </c>
      <c r="AZ35" s="198">
        <f t="shared" si="23"/>
        <v>146</v>
      </c>
    </row>
    <row r="36" spans="1:52" ht="15">
      <c r="A36" s="188">
        <v>32</v>
      </c>
      <c r="B36" s="189" t="s">
        <v>432</v>
      </c>
      <c r="C36" s="190">
        <v>22478</v>
      </c>
      <c r="D36" s="191" t="s">
        <v>85</v>
      </c>
      <c r="E36" s="192" t="s">
        <v>28</v>
      </c>
      <c r="F36" s="189" t="s">
        <v>85</v>
      </c>
      <c r="G36" s="193">
        <v>12</v>
      </c>
      <c r="H36" s="194">
        <f t="shared" si="0"/>
        <v>72</v>
      </c>
      <c r="I36" s="194"/>
      <c r="J36" s="194">
        <f t="shared" si="1"/>
        <v>0</v>
      </c>
      <c r="K36" s="194">
        <v>19</v>
      </c>
      <c r="L36" s="194">
        <f t="shared" si="2"/>
        <v>42</v>
      </c>
      <c r="M36" s="195"/>
      <c r="N36" s="194">
        <f t="shared" si="3"/>
        <v>0</v>
      </c>
      <c r="O36" s="195">
        <v>5</v>
      </c>
      <c r="P36" s="195">
        <f t="shared" si="24"/>
        <v>10</v>
      </c>
      <c r="Q36" s="195">
        <v>3</v>
      </c>
      <c r="R36" s="195">
        <f t="shared" si="5"/>
        <v>9</v>
      </c>
      <c r="S36" s="196">
        <f t="shared" si="6"/>
        <v>133</v>
      </c>
      <c r="T36" s="188"/>
      <c r="U36" s="194">
        <f t="shared" si="7"/>
        <v>0</v>
      </c>
      <c r="V36" s="194"/>
      <c r="W36" s="194">
        <f t="shared" si="8"/>
        <v>0</v>
      </c>
      <c r="X36" s="194"/>
      <c r="Y36" s="194">
        <f t="shared" si="9"/>
        <v>0</v>
      </c>
      <c r="Z36" s="194"/>
      <c r="AA36" s="194">
        <f t="shared" si="10"/>
        <v>0</v>
      </c>
      <c r="AB36" s="196">
        <f t="shared" si="11"/>
        <v>0</v>
      </c>
      <c r="AC36" s="188"/>
      <c r="AD36" s="194"/>
      <c r="AE36" s="196"/>
      <c r="AF36" s="188">
        <v>1</v>
      </c>
      <c r="AG36" s="194">
        <f t="shared" si="12"/>
        <v>12</v>
      </c>
      <c r="AH36" s="194"/>
      <c r="AI36" s="194">
        <f t="shared" si="13"/>
        <v>0</v>
      </c>
      <c r="AJ36" s="194"/>
      <c r="AK36" s="194">
        <f t="shared" si="14"/>
        <v>0</v>
      </c>
      <c r="AL36" s="194"/>
      <c r="AM36" s="194">
        <f t="shared" si="15"/>
        <v>0</v>
      </c>
      <c r="AN36" s="194"/>
      <c r="AO36" s="194">
        <f t="shared" si="16"/>
        <v>0</v>
      </c>
      <c r="AP36" s="194"/>
      <c r="AQ36" s="194">
        <f t="shared" si="17"/>
        <v>0</v>
      </c>
      <c r="AR36" s="194"/>
      <c r="AS36" s="194">
        <f t="shared" si="18"/>
        <v>0</v>
      </c>
      <c r="AT36" s="194"/>
      <c r="AU36" s="133">
        <f t="shared" si="19"/>
        <v>0</v>
      </c>
      <c r="AV36" s="194"/>
      <c r="AW36" s="133">
        <f t="shared" si="20"/>
        <v>0</v>
      </c>
      <c r="AX36" s="136">
        <f t="shared" si="21"/>
        <v>0</v>
      </c>
      <c r="AY36" s="197">
        <f t="shared" si="22"/>
        <v>12</v>
      </c>
      <c r="AZ36" s="198">
        <f t="shared" si="23"/>
        <v>145</v>
      </c>
    </row>
    <row r="37" spans="1:52" ht="15">
      <c r="A37" s="188">
        <v>33</v>
      </c>
      <c r="B37" s="189" t="s">
        <v>434</v>
      </c>
      <c r="C37" s="190">
        <v>22625</v>
      </c>
      <c r="D37" s="191" t="s">
        <v>85</v>
      </c>
      <c r="E37" s="192" t="s">
        <v>28</v>
      </c>
      <c r="F37" s="189" t="s">
        <v>85</v>
      </c>
      <c r="G37" s="193">
        <v>12</v>
      </c>
      <c r="H37" s="194">
        <f aca="true" t="shared" si="25" ref="H37:H68">G37*6</f>
        <v>72</v>
      </c>
      <c r="I37" s="194"/>
      <c r="J37" s="194">
        <f aca="true" t="shared" si="26" ref="J37:J68">I37*6</f>
        <v>0</v>
      </c>
      <c r="K37" s="194">
        <v>17</v>
      </c>
      <c r="L37" s="194">
        <f aca="true" t="shared" si="27" ref="L37:L68">IF(K37&gt;4,K37*2+4,K37*3)</f>
        <v>38</v>
      </c>
      <c r="M37" s="195"/>
      <c r="N37" s="194">
        <f aca="true" t="shared" si="28" ref="N37:N68">IF(M37&gt;4,M37*2+4,M37*3)</f>
        <v>0</v>
      </c>
      <c r="O37" s="195">
        <v>5</v>
      </c>
      <c r="P37" s="195">
        <f t="shared" si="24"/>
        <v>10</v>
      </c>
      <c r="Q37" s="195">
        <v>3</v>
      </c>
      <c r="R37" s="195">
        <f aca="true" t="shared" si="29" ref="R37:R68">Q37*3</f>
        <v>9</v>
      </c>
      <c r="S37" s="196">
        <f aca="true" t="shared" si="30" ref="S37:S68">H37+J37+L37+N37+P37+R37</f>
        <v>129</v>
      </c>
      <c r="T37" s="188"/>
      <c r="U37" s="194">
        <f aca="true" t="shared" si="31" ref="U37:U68">IF(T37=0,0,6)</f>
        <v>0</v>
      </c>
      <c r="V37" s="194"/>
      <c r="W37" s="194">
        <f aca="true" t="shared" si="32" ref="W37:W68">V37*4</f>
        <v>0</v>
      </c>
      <c r="X37" s="194"/>
      <c r="Y37" s="194">
        <f aca="true" t="shared" si="33" ref="Y37:Y68">X37*3</f>
        <v>0</v>
      </c>
      <c r="Z37" s="194"/>
      <c r="AA37" s="194">
        <f aca="true" t="shared" si="34" ref="AA37:AA68">IF(Z37=0,0,6)</f>
        <v>0</v>
      </c>
      <c r="AB37" s="196">
        <f aca="true" t="shared" si="35" ref="AB37:AB68">U37+W37+Y37+AA37</f>
        <v>0</v>
      </c>
      <c r="AC37" s="188"/>
      <c r="AD37" s="194"/>
      <c r="AE37" s="196"/>
      <c r="AF37" s="188">
        <v>1</v>
      </c>
      <c r="AG37" s="194">
        <f aca="true" t="shared" si="36" ref="AG37:AG68">AF37*12</f>
        <v>12</v>
      </c>
      <c r="AH37" s="194"/>
      <c r="AI37" s="194">
        <f aca="true" t="shared" si="37" ref="AI37:AI68">AH37*5</f>
        <v>0</v>
      </c>
      <c r="AJ37" s="194">
        <v>1</v>
      </c>
      <c r="AK37" s="194">
        <f aca="true" t="shared" si="38" ref="AK37:AK68">AJ37*3</f>
        <v>3</v>
      </c>
      <c r="AL37" s="194"/>
      <c r="AM37" s="194">
        <f aca="true" t="shared" si="39" ref="AM37:AM68">AL37*1</f>
        <v>0</v>
      </c>
      <c r="AN37" s="194"/>
      <c r="AO37" s="194">
        <f aca="true" t="shared" si="40" ref="AO37:AO68">AN37*5</f>
        <v>0</v>
      </c>
      <c r="AP37" s="194"/>
      <c r="AQ37" s="194">
        <f aca="true" t="shared" si="41" ref="AQ37:AQ68">AP37*5</f>
        <v>0</v>
      </c>
      <c r="AR37" s="194"/>
      <c r="AS37" s="194">
        <f aca="true" t="shared" si="42" ref="AS37:AS68">AR37*1</f>
        <v>0</v>
      </c>
      <c r="AT37" s="194"/>
      <c r="AU37" s="133">
        <f aca="true" t="shared" si="43" ref="AU37:AU68">AT37*0.5</f>
        <v>0</v>
      </c>
      <c r="AV37" s="194"/>
      <c r="AW37" s="133">
        <f aca="true" t="shared" si="44" ref="AW37:AW68">AV37*1</f>
        <v>0</v>
      </c>
      <c r="AX37" s="136">
        <f aca="true" t="shared" si="45" ref="AX37:AX68">IF(AI37+AK37+AM37+AO37+AQ37+AS37+AU37+AW37&gt;10,10,AI37+AK37+AM37+AO37+AQ37+AS37+AU37+AW37)</f>
        <v>3</v>
      </c>
      <c r="AY37" s="197">
        <f aca="true" t="shared" si="46" ref="AY37:AY68">AG37+AX37</f>
        <v>15</v>
      </c>
      <c r="AZ37" s="198">
        <f aca="true" t="shared" si="47" ref="AZ37:AZ68">S37+AB37+AY37</f>
        <v>144</v>
      </c>
    </row>
    <row r="38" spans="1:52" ht="15">
      <c r="A38" s="188">
        <v>34</v>
      </c>
      <c r="B38" s="189" t="s">
        <v>416</v>
      </c>
      <c r="C38" s="190">
        <v>19233</v>
      </c>
      <c r="D38" s="191" t="s">
        <v>85</v>
      </c>
      <c r="E38" s="192" t="s">
        <v>28</v>
      </c>
      <c r="F38" s="189" t="s">
        <v>85</v>
      </c>
      <c r="G38" s="193">
        <v>12</v>
      </c>
      <c r="H38" s="194">
        <f t="shared" si="25"/>
        <v>72</v>
      </c>
      <c r="I38" s="194"/>
      <c r="J38" s="194">
        <f t="shared" si="26"/>
        <v>0</v>
      </c>
      <c r="K38" s="194">
        <v>18</v>
      </c>
      <c r="L38" s="194">
        <f t="shared" si="27"/>
        <v>40</v>
      </c>
      <c r="M38" s="195"/>
      <c r="N38" s="194">
        <f t="shared" si="28"/>
        <v>0</v>
      </c>
      <c r="O38" s="195">
        <v>5</v>
      </c>
      <c r="P38" s="195">
        <f t="shared" si="24"/>
        <v>10</v>
      </c>
      <c r="Q38" s="195">
        <v>3</v>
      </c>
      <c r="R38" s="195">
        <f t="shared" si="29"/>
        <v>9</v>
      </c>
      <c r="S38" s="196">
        <f t="shared" si="30"/>
        <v>131</v>
      </c>
      <c r="T38" s="188"/>
      <c r="U38" s="194">
        <f t="shared" si="31"/>
        <v>0</v>
      </c>
      <c r="V38" s="194"/>
      <c r="W38" s="194">
        <f t="shared" si="32"/>
        <v>0</v>
      </c>
      <c r="X38" s="194"/>
      <c r="Y38" s="194">
        <f t="shared" si="33"/>
        <v>0</v>
      </c>
      <c r="Z38" s="194"/>
      <c r="AA38" s="194">
        <f t="shared" si="34"/>
        <v>0</v>
      </c>
      <c r="AB38" s="196">
        <f t="shared" si="35"/>
        <v>0</v>
      </c>
      <c r="AC38" s="188"/>
      <c r="AD38" s="194"/>
      <c r="AE38" s="196" t="s">
        <v>119</v>
      </c>
      <c r="AF38" s="188">
        <v>1</v>
      </c>
      <c r="AG38" s="194">
        <f t="shared" si="36"/>
        <v>12</v>
      </c>
      <c r="AH38" s="194"/>
      <c r="AI38" s="194">
        <f t="shared" si="37"/>
        <v>0</v>
      </c>
      <c r="AJ38" s="194"/>
      <c r="AK38" s="194">
        <f t="shared" si="38"/>
        <v>0</v>
      </c>
      <c r="AL38" s="194"/>
      <c r="AM38" s="194">
        <f t="shared" si="39"/>
        <v>0</v>
      </c>
      <c r="AN38" s="194"/>
      <c r="AO38" s="194">
        <f t="shared" si="40"/>
        <v>0</v>
      </c>
      <c r="AP38" s="194"/>
      <c r="AQ38" s="194">
        <f t="shared" si="41"/>
        <v>0</v>
      </c>
      <c r="AR38" s="194"/>
      <c r="AS38" s="194">
        <f t="shared" si="42"/>
        <v>0</v>
      </c>
      <c r="AT38" s="194"/>
      <c r="AU38" s="133">
        <f t="shared" si="43"/>
        <v>0</v>
      </c>
      <c r="AV38" s="194"/>
      <c r="AW38" s="133">
        <f t="shared" si="44"/>
        <v>0</v>
      </c>
      <c r="AX38" s="136">
        <f t="shared" si="45"/>
        <v>0</v>
      </c>
      <c r="AY38" s="197">
        <f t="shared" si="46"/>
        <v>12</v>
      </c>
      <c r="AZ38" s="198">
        <f t="shared" si="47"/>
        <v>143</v>
      </c>
    </row>
    <row r="39" spans="1:52" ht="15">
      <c r="A39" s="188">
        <v>35</v>
      </c>
      <c r="B39" s="189" t="s">
        <v>383</v>
      </c>
      <c r="C39" s="190">
        <v>21147</v>
      </c>
      <c r="D39" s="191" t="s">
        <v>85</v>
      </c>
      <c r="E39" s="192" t="s">
        <v>28</v>
      </c>
      <c r="F39" s="189" t="s">
        <v>85</v>
      </c>
      <c r="G39" s="193">
        <v>12</v>
      </c>
      <c r="H39" s="194">
        <f t="shared" si="25"/>
        <v>72</v>
      </c>
      <c r="I39" s="194"/>
      <c r="J39" s="194">
        <f t="shared" si="26"/>
        <v>0</v>
      </c>
      <c r="K39" s="194">
        <v>14</v>
      </c>
      <c r="L39" s="194">
        <f t="shared" si="27"/>
        <v>32</v>
      </c>
      <c r="M39" s="195"/>
      <c r="N39" s="194">
        <f t="shared" si="28"/>
        <v>0</v>
      </c>
      <c r="O39" s="195">
        <v>5</v>
      </c>
      <c r="P39" s="195">
        <f t="shared" si="24"/>
        <v>10</v>
      </c>
      <c r="Q39" s="195">
        <v>3</v>
      </c>
      <c r="R39" s="195">
        <f t="shared" si="29"/>
        <v>9</v>
      </c>
      <c r="S39" s="196">
        <f t="shared" si="30"/>
        <v>123</v>
      </c>
      <c r="T39" s="188"/>
      <c r="U39" s="194">
        <f t="shared" si="31"/>
        <v>0</v>
      </c>
      <c r="V39" s="194"/>
      <c r="W39" s="194">
        <f t="shared" si="32"/>
        <v>0</v>
      </c>
      <c r="X39" s="194"/>
      <c r="Y39" s="194">
        <f t="shared" si="33"/>
        <v>0</v>
      </c>
      <c r="Z39" s="194"/>
      <c r="AA39" s="194">
        <f t="shared" si="34"/>
        <v>0</v>
      </c>
      <c r="AB39" s="196">
        <f t="shared" si="35"/>
        <v>0</v>
      </c>
      <c r="AC39" s="188"/>
      <c r="AD39" s="194"/>
      <c r="AE39" s="196"/>
      <c r="AF39" s="188">
        <v>1</v>
      </c>
      <c r="AG39" s="194">
        <f t="shared" si="36"/>
        <v>12</v>
      </c>
      <c r="AH39" s="194"/>
      <c r="AI39" s="194">
        <f t="shared" si="37"/>
        <v>0</v>
      </c>
      <c r="AJ39" s="194">
        <v>2</v>
      </c>
      <c r="AK39" s="194">
        <f t="shared" si="38"/>
        <v>6</v>
      </c>
      <c r="AL39" s="194">
        <v>2</v>
      </c>
      <c r="AM39" s="194">
        <f t="shared" si="39"/>
        <v>2</v>
      </c>
      <c r="AN39" s="194"/>
      <c r="AO39" s="194">
        <f t="shared" si="40"/>
        <v>0</v>
      </c>
      <c r="AP39" s="194"/>
      <c r="AQ39" s="194">
        <f t="shared" si="41"/>
        <v>0</v>
      </c>
      <c r="AR39" s="194"/>
      <c r="AS39" s="194">
        <f t="shared" si="42"/>
        <v>0</v>
      </c>
      <c r="AT39" s="194"/>
      <c r="AU39" s="133">
        <f t="shared" si="43"/>
        <v>0</v>
      </c>
      <c r="AV39" s="194"/>
      <c r="AW39" s="133">
        <f t="shared" si="44"/>
        <v>0</v>
      </c>
      <c r="AX39" s="136">
        <f t="shared" si="45"/>
        <v>8</v>
      </c>
      <c r="AY39" s="197">
        <f t="shared" si="46"/>
        <v>20</v>
      </c>
      <c r="AZ39" s="198">
        <f t="shared" si="47"/>
        <v>143</v>
      </c>
    </row>
    <row r="40" spans="1:52" ht="15">
      <c r="A40" s="188">
        <v>36</v>
      </c>
      <c r="B40" s="189" t="s">
        <v>429</v>
      </c>
      <c r="C40" s="190">
        <v>21374</v>
      </c>
      <c r="D40" s="191" t="s">
        <v>85</v>
      </c>
      <c r="E40" s="192" t="s">
        <v>28</v>
      </c>
      <c r="F40" s="189" t="s">
        <v>85</v>
      </c>
      <c r="G40" s="193">
        <v>12</v>
      </c>
      <c r="H40" s="194">
        <f t="shared" si="25"/>
        <v>72</v>
      </c>
      <c r="I40" s="194"/>
      <c r="J40" s="194">
        <f t="shared" si="26"/>
        <v>0</v>
      </c>
      <c r="K40" s="194">
        <v>13</v>
      </c>
      <c r="L40" s="194">
        <f t="shared" si="27"/>
        <v>30</v>
      </c>
      <c r="M40" s="195"/>
      <c r="N40" s="194">
        <f t="shared" si="28"/>
        <v>0</v>
      </c>
      <c r="O40" s="195">
        <v>5</v>
      </c>
      <c r="P40" s="195">
        <f t="shared" si="24"/>
        <v>10</v>
      </c>
      <c r="Q40" s="195">
        <v>3</v>
      </c>
      <c r="R40" s="195">
        <f t="shared" si="29"/>
        <v>9</v>
      </c>
      <c r="S40" s="196">
        <f t="shared" si="30"/>
        <v>121</v>
      </c>
      <c r="T40" s="188"/>
      <c r="U40" s="194">
        <f t="shared" si="31"/>
        <v>0</v>
      </c>
      <c r="V40" s="194"/>
      <c r="W40" s="194">
        <f t="shared" si="32"/>
        <v>0</v>
      </c>
      <c r="X40" s="194"/>
      <c r="Y40" s="194">
        <f t="shared" si="33"/>
        <v>0</v>
      </c>
      <c r="Z40" s="194"/>
      <c r="AA40" s="194">
        <f t="shared" si="34"/>
        <v>0</v>
      </c>
      <c r="AB40" s="196">
        <f t="shared" si="35"/>
        <v>0</v>
      </c>
      <c r="AC40" s="188"/>
      <c r="AD40" s="194"/>
      <c r="AE40" s="196" t="s">
        <v>119</v>
      </c>
      <c r="AF40" s="188">
        <v>1</v>
      </c>
      <c r="AG40" s="194">
        <f t="shared" si="36"/>
        <v>12</v>
      </c>
      <c r="AH40" s="194"/>
      <c r="AI40" s="194">
        <f t="shared" si="37"/>
        <v>0</v>
      </c>
      <c r="AJ40" s="194">
        <v>1</v>
      </c>
      <c r="AK40" s="194">
        <f t="shared" si="38"/>
        <v>3</v>
      </c>
      <c r="AL40" s="194">
        <v>1</v>
      </c>
      <c r="AM40" s="194">
        <f t="shared" si="39"/>
        <v>1</v>
      </c>
      <c r="AN40" s="194">
        <v>1</v>
      </c>
      <c r="AO40" s="194">
        <f t="shared" si="40"/>
        <v>5</v>
      </c>
      <c r="AP40" s="194"/>
      <c r="AQ40" s="194">
        <f t="shared" si="41"/>
        <v>0</v>
      </c>
      <c r="AR40" s="194">
        <v>1</v>
      </c>
      <c r="AS40" s="194">
        <f t="shared" si="42"/>
        <v>1</v>
      </c>
      <c r="AT40" s="194"/>
      <c r="AU40" s="133">
        <f t="shared" si="43"/>
        <v>0</v>
      </c>
      <c r="AV40" s="194"/>
      <c r="AW40" s="133">
        <f t="shared" si="44"/>
        <v>0</v>
      </c>
      <c r="AX40" s="136">
        <f t="shared" si="45"/>
        <v>10</v>
      </c>
      <c r="AY40" s="197">
        <f t="shared" si="46"/>
        <v>22</v>
      </c>
      <c r="AZ40" s="198">
        <f t="shared" si="47"/>
        <v>143</v>
      </c>
    </row>
    <row r="41" spans="1:52" ht="15">
      <c r="A41" s="188">
        <v>37</v>
      </c>
      <c r="B41" s="189" t="s">
        <v>421</v>
      </c>
      <c r="C41" s="190">
        <v>23141</v>
      </c>
      <c r="D41" s="191" t="s">
        <v>85</v>
      </c>
      <c r="E41" s="192" t="s">
        <v>28</v>
      </c>
      <c r="F41" s="189" t="s">
        <v>85</v>
      </c>
      <c r="G41" s="193">
        <v>12</v>
      </c>
      <c r="H41" s="194">
        <f t="shared" si="25"/>
        <v>72</v>
      </c>
      <c r="I41" s="194"/>
      <c r="J41" s="194">
        <f t="shared" si="26"/>
        <v>0</v>
      </c>
      <c r="K41" s="194">
        <v>14</v>
      </c>
      <c r="L41" s="194">
        <f t="shared" si="27"/>
        <v>32</v>
      </c>
      <c r="M41" s="195"/>
      <c r="N41" s="194">
        <f t="shared" si="28"/>
        <v>0</v>
      </c>
      <c r="O41" s="195">
        <v>5</v>
      </c>
      <c r="P41" s="195">
        <f t="shared" si="24"/>
        <v>10</v>
      </c>
      <c r="Q41" s="195">
        <v>3</v>
      </c>
      <c r="R41" s="195">
        <f t="shared" si="29"/>
        <v>9</v>
      </c>
      <c r="S41" s="196">
        <f t="shared" si="30"/>
        <v>123</v>
      </c>
      <c r="T41" s="188"/>
      <c r="U41" s="194">
        <f t="shared" si="31"/>
        <v>0</v>
      </c>
      <c r="V41" s="194"/>
      <c r="W41" s="194">
        <f t="shared" si="32"/>
        <v>0</v>
      </c>
      <c r="X41" s="194">
        <v>1</v>
      </c>
      <c r="Y41" s="194">
        <f t="shared" si="33"/>
        <v>3</v>
      </c>
      <c r="Z41" s="194"/>
      <c r="AA41" s="194">
        <f t="shared" si="34"/>
        <v>0</v>
      </c>
      <c r="AB41" s="196">
        <f t="shared" si="35"/>
        <v>3</v>
      </c>
      <c r="AC41" s="188"/>
      <c r="AD41" s="194"/>
      <c r="AE41" s="196"/>
      <c r="AF41" s="188">
        <v>1</v>
      </c>
      <c r="AG41" s="194">
        <f t="shared" si="36"/>
        <v>12</v>
      </c>
      <c r="AH41" s="194"/>
      <c r="AI41" s="194">
        <f t="shared" si="37"/>
        <v>0</v>
      </c>
      <c r="AJ41" s="194"/>
      <c r="AK41" s="194">
        <f t="shared" si="38"/>
        <v>0</v>
      </c>
      <c r="AL41" s="194"/>
      <c r="AM41" s="194">
        <f t="shared" si="39"/>
        <v>0</v>
      </c>
      <c r="AN41" s="194">
        <v>1</v>
      </c>
      <c r="AO41" s="194">
        <f t="shared" si="40"/>
        <v>5</v>
      </c>
      <c r="AP41" s="194"/>
      <c r="AQ41" s="194">
        <f t="shared" si="41"/>
        <v>0</v>
      </c>
      <c r="AR41" s="194"/>
      <c r="AS41" s="194">
        <f t="shared" si="42"/>
        <v>0</v>
      </c>
      <c r="AT41" s="194"/>
      <c r="AU41" s="133">
        <f t="shared" si="43"/>
        <v>0</v>
      </c>
      <c r="AV41" s="194"/>
      <c r="AW41" s="133">
        <f t="shared" si="44"/>
        <v>0</v>
      </c>
      <c r="AX41" s="136">
        <f t="shared" si="45"/>
        <v>5</v>
      </c>
      <c r="AY41" s="197">
        <f t="shared" si="46"/>
        <v>17</v>
      </c>
      <c r="AZ41" s="198">
        <f t="shared" si="47"/>
        <v>143</v>
      </c>
    </row>
    <row r="42" spans="1:52" ht="15">
      <c r="A42" s="188">
        <v>38</v>
      </c>
      <c r="B42" s="189" t="s">
        <v>436</v>
      </c>
      <c r="C42" s="190">
        <v>23369</v>
      </c>
      <c r="D42" s="191" t="s">
        <v>85</v>
      </c>
      <c r="E42" s="192" t="s">
        <v>28</v>
      </c>
      <c r="F42" s="189" t="s">
        <v>85</v>
      </c>
      <c r="G42" s="193">
        <v>12</v>
      </c>
      <c r="H42" s="194">
        <f t="shared" si="25"/>
        <v>72</v>
      </c>
      <c r="I42" s="194"/>
      <c r="J42" s="194">
        <f t="shared" si="26"/>
        <v>0</v>
      </c>
      <c r="K42" s="194">
        <v>12</v>
      </c>
      <c r="L42" s="194">
        <f t="shared" si="27"/>
        <v>28</v>
      </c>
      <c r="M42" s="195"/>
      <c r="N42" s="194">
        <f t="shared" si="28"/>
        <v>0</v>
      </c>
      <c r="O42" s="195">
        <v>5</v>
      </c>
      <c r="P42" s="195">
        <f t="shared" si="24"/>
        <v>10</v>
      </c>
      <c r="Q42" s="195">
        <v>3</v>
      </c>
      <c r="R42" s="195">
        <f t="shared" si="29"/>
        <v>9</v>
      </c>
      <c r="S42" s="196">
        <f t="shared" si="30"/>
        <v>119</v>
      </c>
      <c r="T42" s="188"/>
      <c r="U42" s="194">
        <f t="shared" si="31"/>
        <v>0</v>
      </c>
      <c r="V42" s="194"/>
      <c r="W42" s="194">
        <f t="shared" si="32"/>
        <v>0</v>
      </c>
      <c r="X42" s="194">
        <v>1</v>
      </c>
      <c r="Y42" s="194">
        <f t="shared" si="33"/>
        <v>3</v>
      </c>
      <c r="Z42" s="194"/>
      <c r="AA42" s="194">
        <f t="shared" si="34"/>
        <v>0</v>
      </c>
      <c r="AB42" s="196">
        <f t="shared" si="35"/>
        <v>3</v>
      </c>
      <c r="AC42" s="188"/>
      <c r="AD42" s="194"/>
      <c r="AE42" s="196"/>
      <c r="AF42" s="188">
        <v>1</v>
      </c>
      <c r="AG42" s="194">
        <f t="shared" si="36"/>
        <v>12</v>
      </c>
      <c r="AH42" s="194"/>
      <c r="AI42" s="194">
        <f t="shared" si="37"/>
        <v>0</v>
      </c>
      <c r="AJ42" s="194">
        <v>1</v>
      </c>
      <c r="AK42" s="194">
        <f t="shared" si="38"/>
        <v>3</v>
      </c>
      <c r="AL42" s="194"/>
      <c r="AM42" s="194">
        <f t="shared" si="39"/>
        <v>0</v>
      </c>
      <c r="AN42" s="194">
        <v>1</v>
      </c>
      <c r="AO42" s="194">
        <f t="shared" si="40"/>
        <v>5</v>
      </c>
      <c r="AP42" s="194"/>
      <c r="AQ42" s="194">
        <f t="shared" si="41"/>
        <v>0</v>
      </c>
      <c r="AR42" s="194">
        <v>1</v>
      </c>
      <c r="AS42" s="194">
        <f t="shared" si="42"/>
        <v>1</v>
      </c>
      <c r="AT42" s="194"/>
      <c r="AU42" s="133">
        <f t="shared" si="43"/>
        <v>0</v>
      </c>
      <c r="AV42" s="194"/>
      <c r="AW42" s="133">
        <f t="shared" si="44"/>
        <v>0</v>
      </c>
      <c r="AX42" s="136">
        <f t="shared" si="45"/>
        <v>9</v>
      </c>
      <c r="AY42" s="197">
        <f t="shared" si="46"/>
        <v>21</v>
      </c>
      <c r="AZ42" s="198">
        <f t="shared" si="47"/>
        <v>143</v>
      </c>
    </row>
    <row r="43" spans="1:52" ht="15">
      <c r="A43" s="188">
        <v>39</v>
      </c>
      <c r="B43" s="189" t="s">
        <v>440</v>
      </c>
      <c r="C43" s="190">
        <v>24139</v>
      </c>
      <c r="D43" s="191" t="s">
        <v>85</v>
      </c>
      <c r="E43" s="192" t="s">
        <v>28</v>
      </c>
      <c r="F43" s="189" t="s">
        <v>85</v>
      </c>
      <c r="G43" s="193">
        <v>12</v>
      </c>
      <c r="H43" s="194">
        <f t="shared" si="25"/>
        <v>72</v>
      </c>
      <c r="I43" s="194"/>
      <c r="J43" s="194">
        <f t="shared" si="26"/>
        <v>0</v>
      </c>
      <c r="K43" s="194">
        <v>16</v>
      </c>
      <c r="L43" s="194">
        <f t="shared" si="27"/>
        <v>36</v>
      </c>
      <c r="M43" s="195"/>
      <c r="N43" s="194">
        <f t="shared" si="28"/>
        <v>0</v>
      </c>
      <c r="O43" s="195">
        <v>5</v>
      </c>
      <c r="P43" s="195">
        <f t="shared" si="24"/>
        <v>10</v>
      </c>
      <c r="Q43" s="195">
        <v>3</v>
      </c>
      <c r="R43" s="195">
        <f t="shared" si="29"/>
        <v>9</v>
      </c>
      <c r="S43" s="196">
        <f t="shared" si="30"/>
        <v>127</v>
      </c>
      <c r="T43" s="188"/>
      <c r="U43" s="194">
        <f t="shared" si="31"/>
        <v>0</v>
      </c>
      <c r="V43" s="194"/>
      <c r="W43" s="194">
        <f t="shared" si="32"/>
        <v>0</v>
      </c>
      <c r="X43" s="194"/>
      <c r="Y43" s="194">
        <f t="shared" si="33"/>
        <v>0</v>
      </c>
      <c r="Z43" s="194"/>
      <c r="AA43" s="194">
        <f t="shared" si="34"/>
        <v>0</v>
      </c>
      <c r="AB43" s="196">
        <f t="shared" si="35"/>
        <v>0</v>
      </c>
      <c r="AC43" s="188"/>
      <c r="AD43" s="194"/>
      <c r="AE43" s="196"/>
      <c r="AF43" s="188">
        <v>1</v>
      </c>
      <c r="AG43" s="194">
        <f t="shared" si="36"/>
        <v>12</v>
      </c>
      <c r="AH43" s="194"/>
      <c r="AI43" s="194">
        <f t="shared" si="37"/>
        <v>0</v>
      </c>
      <c r="AJ43" s="194">
        <v>1</v>
      </c>
      <c r="AK43" s="194">
        <f t="shared" si="38"/>
        <v>3</v>
      </c>
      <c r="AL43" s="194"/>
      <c r="AM43" s="194">
        <f t="shared" si="39"/>
        <v>0</v>
      </c>
      <c r="AN43" s="194"/>
      <c r="AO43" s="194">
        <f t="shared" si="40"/>
        <v>0</v>
      </c>
      <c r="AP43" s="194"/>
      <c r="AQ43" s="194">
        <f t="shared" si="41"/>
        <v>0</v>
      </c>
      <c r="AR43" s="194">
        <v>1</v>
      </c>
      <c r="AS43" s="194">
        <f t="shared" si="42"/>
        <v>1</v>
      </c>
      <c r="AT43" s="194"/>
      <c r="AU43" s="133">
        <f t="shared" si="43"/>
        <v>0</v>
      </c>
      <c r="AV43" s="194"/>
      <c r="AW43" s="133">
        <f t="shared" si="44"/>
        <v>0</v>
      </c>
      <c r="AX43" s="136">
        <f t="shared" si="45"/>
        <v>4</v>
      </c>
      <c r="AY43" s="197">
        <f t="shared" si="46"/>
        <v>16</v>
      </c>
      <c r="AZ43" s="198">
        <f t="shared" si="47"/>
        <v>143</v>
      </c>
    </row>
    <row r="44" spans="1:52" ht="15">
      <c r="A44" s="188">
        <v>40</v>
      </c>
      <c r="B44" s="189" t="s">
        <v>414</v>
      </c>
      <c r="C44" s="190">
        <v>23555</v>
      </c>
      <c r="D44" s="191" t="s">
        <v>85</v>
      </c>
      <c r="E44" s="192" t="s">
        <v>28</v>
      </c>
      <c r="F44" s="189" t="s">
        <v>85</v>
      </c>
      <c r="G44" s="193">
        <v>12</v>
      </c>
      <c r="H44" s="194">
        <f t="shared" si="25"/>
        <v>72</v>
      </c>
      <c r="I44" s="194"/>
      <c r="J44" s="194">
        <f t="shared" si="26"/>
        <v>0</v>
      </c>
      <c r="K44" s="194">
        <v>16</v>
      </c>
      <c r="L44" s="194">
        <f t="shared" si="27"/>
        <v>36</v>
      </c>
      <c r="M44" s="195"/>
      <c r="N44" s="194">
        <f t="shared" si="28"/>
        <v>0</v>
      </c>
      <c r="O44" s="195">
        <v>5</v>
      </c>
      <c r="P44" s="195">
        <f t="shared" si="24"/>
        <v>10</v>
      </c>
      <c r="Q44" s="195">
        <v>3</v>
      </c>
      <c r="R44" s="195">
        <f t="shared" si="29"/>
        <v>9</v>
      </c>
      <c r="S44" s="196">
        <f t="shared" si="30"/>
        <v>127</v>
      </c>
      <c r="T44" s="188"/>
      <c r="U44" s="194">
        <f t="shared" si="31"/>
        <v>0</v>
      </c>
      <c r="V44" s="194"/>
      <c r="W44" s="194">
        <f t="shared" si="32"/>
        <v>0</v>
      </c>
      <c r="X44" s="194"/>
      <c r="Y44" s="194">
        <f t="shared" si="33"/>
        <v>0</v>
      </c>
      <c r="Z44" s="194"/>
      <c r="AA44" s="194">
        <f t="shared" si="34"/>
        <v>0</v>
      </c>
      <c r="AB44" s="196">
        <f t="shared" si="35"/>
        <v>0</v>
      </c>
      <c r="AC44" s="188"/>
      <c r="AD44" s="194"/>
      <c r="AE44" s="196" t="s">
        <v>119</v>
      </c>
      <c r="AF44" s="188">
        <v>1</v>
      </c>
      <c r="AG44" s="194">
        <f t="shared" si="36"/>
        <v>12</v>
      </c>
      <c r="AH44" s="194"/>
      <c r="AI44" s="194">
        <f t="shared" si="37"/>
        <v>0</v>
      </c>
      <c r="AJ44" s="194">
        <v>1</v>
      </c>
      <c r="AK44" s="194">
        <f t="shared" si="38"/>
        <v>3</v>
      </c>
      <c r="AL44" s="194"/>
      <c r="AM44" s="194">
        <f t="shared" si="39"/>
        <v>0</v>
      </c>
      <c r="AN44" s="194"/>
      <c r="AO44" s="194">
        <f t="shared" si="40"/>
        <v>0</v>
      </c>
      <c r="AP44" s="194"/>
      <c r="AQ44" s="194">
        <f t="shared" si="41"/>
        <v>0</v>
      </c>
      <c r="AR44" s="194"/>
      <c r="AS44" s="194">
        <f t="shared" si="42"/>
        <v>0</v>
      </c>
      <c r="AT44" s="194"/>
      <c r="AU44" s="133">
        <f t="shared" si="43"/>
        <v>0</v>
      </c>
      <c r="AV44" s="194"/>
      <c r="AW44" s="133">
        <f t="shared" si="44"/>
        <v>0</v>
      </c>
      <c r="AX44" s="136">
        <f t="shared" si="45"/>
        <v>3</v>
      </c>
      <c r="AY44" s="197">
        <f t="shared" si="46"/>
        <v>15</v>
      </c>
      <c r="AZ44" s="198">
        <f t="shared" si="47"/>
        <v>142</v>
      </c>
    </row>
    <row r="45" spans="1:52" ht="15">
      <c r="A45" s="188">
        <v>41</v>
      </c>
      <c r="B45" s="189" t="s">
        <v>391</v>
      </c>
      <c r="C45" s="190">
        <v>23771</v>
      </c>
      <c r="D45" s="191" t="s">
        <v>85</v>
      </c>
      <c r="E45" s="192" t="s">
        <v>28</v>
      </c>
      <c r="F45" s="189" t="s">
        <v>85</v>
      </c>
      <c r="G45" s="193">
        <v>12</v>
      </c>
      <c r="H45" s="194">
        <f t="shared" si="25"/>
        <v>72</v>
      </c>
      <c r="I45" s="194"/>
      <c r="J45" s="194">
        <f t="shared" si="26"/>
        <v>0</v>
      </c>
      <c r="K45" s="194">
        <v>16</v>
      </c>
      <c r="L45" s="194">
        <f t="shared" si="27"/>
        <v>36</v>
      </c>
      <c r="M45" s="195"/>
      <c r="N45" s="194">
        <f t="shared" si="28"/>
        <v>0</v>
      </c>
      <c r="O45" s="195">
        <v>5</v>
      </c>
      <c r="P45" s="195">
        <f t="shared" si="24"/>
        <v>10</v>
      </c>
      <c r="Q45" s="195">
        <v>3</v>
      </c>
      <c r="R45" s="195">
        <f t="shared" si="29"/>
        <v>9</v>
      </c>
      <c r="S45" s="196">
        <f t="shared" si="30"/>
        <v>127</v>
      </c>
      <c r="T45" s="188"/>
      <c r="U45" s="194">
        <f t="shared" si="31"/>
        <v>0</v>
      </c>
      <c r="V45" s="194"/>
      <c r="W45" s="194">
        <f t="shared" si="32"/>
        <v>0</v>
      </c>
      <c r="X45" s="194"/>
      <c r="Y45" s="194">
        <f t="shared" si="33"/>
        <v>0</v>
      </c>
      <c r="Z45" s="194"/>
      <c r="AA45" s="194">
        <f t="shared" si="34"/>
        <v>0</v>
      </c>
      <c r="AB45" s="196">
        <f t="shared" si="35"/>
        <v>0</v>
      </c>
      <c r="AC45" s="188" t="s">
        <v>119</v>
      </c>
      <c r="AD45" s="194"/>
      <c r="AE45" s="196"/>
      <c r="AF45" s="188">
        <v>1</v>
      </c>
      <c r="AG45" s="194">
        <f t="shared" si="36"/>
        <v>12</v>
      </c>
      <c r="AH45" s="194"/>
      <c r="AI45" s="194">
        <f t="shared" si="37"/>
        <v>0</v>
      </c>
      <c r="AJ45" s="194">
        <v>1</v>
      </c>
      <c r="AK45" s="194">
        <f t="shared" si="38"/>
        <v>3</v>
      </c>
      <c r="AL45" s="194"/>
      <c r="AM45" s="194">
        <f t="shared" si="39"/>
        <v>0</v>
      </c>
      <c r="AN45" s="194"/>
      <c r="AO45" s="194">
        <f t="shared" si="40"/>
        <v>0</v>
      </c>
      <c r="AP45" s="194"/>
      <c r="AQ45" s="194">
        <f t="shared" si="41"/>
        <v>0</v>
      </c>
      <c r="AR45" s="194"/>
      <c r="AS45" s="194">
        <f t="shared" si="42"/>
        <v>0</v>
      </c>
      <c r="AT45" s="194"/>
      <c r="AU45" s="133">
        <f t="shared" si="43"/>
        <v>0</v>
      </c>
      <c r="AV45" s="194"/>
      <c r="AW45" s="133">
        <f t="shared" si="44"/>
        <v>0</v>
      </c>
      <c r="AX45" s="136">
        <f t="shared" si="45"/>
        <v>3</v>
      </c>
      <c r="AY45" s="197">
        <f t="shared" si="46"/>
        <v>15</v>
      </c>
      <c r="AZ45" s="198">
        <f t="shared" si="47"/>
        <v>142</v>
      </c>
    </row>
    <row r="46" spans="1:52" ht="15">
      <c r="A46" s="188">
        <v>42</v>
      </c>
      <c r="B46" s="189" t="s">
        <v>433</v>
      </c>
      <c r="C46" s="190">
        <v>23852</v>
      </c>
      <c r="D46" s="191" t="s">
        <v>85</v>
      </c>
      <c r="E46" s="192" t="s">
        <v>28</v>
      </c>
      <c r="F46" s="189" t="s">
        <v>85</v>
      </c>
      <c r="G46" s="193">
        <v>12</v>
      </c>
      <c r="H46" s="194">
        <f t="shared" si="25"/>
        <v>72</v>
      </c>
      <c r="I46" s="194"/>
      <c r="J46" s="194">
        <f t="shared" si="26"/>
        <v>0</v>
      </c>
      <c r="K46" s="194">
        <v>16</v>
      </c>
      <c r="L46" s="194">
        <f t="shared" si="27"/>
        <v>36</v>
      </c>
      <c r="M46" s="195"/>
      <c r="N46" s="194">
        <f t="shared" si="28"/>
        <v>0</v>
      </c>
      <c r="O46" s="195">
        <v>5</v>
      </c>
      <c r="P46" s="195">
        <f t="shared" si="24"/>
        <v>10</v>
      </c>
      <c r="Q46" s="195">
        <v>3</v>
      </c>
      <c r="R46" s="195">
        <f t="shared" si="29"/>
        <v>9</v>
      </c>
      <c r="S46" s="196">
        <f t="shared" si="30"/>
        <v>127</v>
      </c>
      <c r="T46" s="188"/>
      <c r="U46" s="194">
        <f t="shared" si="31"/>
        <v>0</v>
      </c>
      <c r="V46" s="194"/>
      <c r="W46" s="194">
        <f t="shared" si="32"/>
        <v>0</v>
      </c>
      <c r="X46" s="194"/>
      <c r="Y46" s="194">
        <f t="shared" si="33"/>
        <v>0</v>
      </c>
      <c r="Z46" s="194"/>
      <c r="AA46" s="194">
        <f t="shared" si="34"/>
        <v>0</v>
      </c>
      <c r="AB46" s="196">
        <f t="shared" si="35"/>
        <v>0</v>
      </c>
      <c r="AC46" s="188"/>
      <c r="AD46" s="194"/>
      <c r="AE46" s="196" t="s">
        <v>119</v>
      </c>
      <c r="AF46" s="188">
        <v>1</v>
      </c>
      <c r="AG46" s="194">
        <f t="shared" si="36"/>
        <v>12</v>
      </c>
      <c r="AH46" s="194"/>
      <c r="AI46" s="194">
        <f t="shared" si="37"/>
        <v>0</v>
      </c>
      <c r="AJ46" s="194">
        <v>1</v>
      </c>
      <c r="AK46" s="194">
        <f t="shared" si="38"/>
        <v>3</v>
      </c>
      <c r="AL46" s="194"/>
      <c r="AM46" s="194">
        <f t="shared" si="39"/>
        <v>0</v>
      </c>
      <c r="AN46" s="194"/>
      <c r="AO46" s="194">
        <f t="shared" si="40"/>
        <v>0</v>
      </c>
      <c r="AP46" s="194"/>
      <c r="AQ46" s="194">
        <f t="shared" si="41"/>
        <v>0</v>
      </c>
      <c r="AR46" s="194"/>
      <c r="AS46" s="194">
        <f t="shared" si="42"/>
        <v>0</v>
      </c>
      <c r="AT46" s="194"/>
      <c r="AU46" s="133">
        <f t="shared" si="43"/>
        <v>0</v>
      </c>
      <c r="AV46" s="194"/>
      <c r="AW46" s="133">
        <f t="shared" si="44"/>
        <v>0</v>
      </c>
      <c r="AX46" s="136">
        <f t="shared" si="45"/>
        <v>3</v>
      </c>
      <c r="AY46" s="197">
        <f t="shared" si="46"/>
        <v>15</v>
      </c>
      <c r="AZ46" s="198">
        <f t="shared" si="47"/>
        <v>142</v>
      </c>
    </row>
    <row r="47" spans="1:52" ht="15">
      <c r="A47" s="188">
        <v>43</v>
      </c>
      <c r="B47" s="189" t="s">
        <v>424</v>
      </c>
      <c r="C47" s="190">
        <v>24600</v>
      </c>
      <c r="D47" s="191" t="s">
        <v>85</v>
      </c>
      <c r="E47" s="192" t="s">
        <v>28</v>
      </c>
      <c r="F47" s="189" t="s">
        <v>85</v>
      </c>
      <c r="G47" s="193">
        <v>10</v>
      </c>
      <c r="H47" s="194">
        <f t="shared" si="25"/>
        <v>60</v>
      </c>
      <c r="I47" s="194"/>
      <c r="J47" s="194">
        <f t="shared" si="26"/>
        <v>0</v>
      </c>
      <c r="K47" s="194">
        <v>19</v>
      </c>
      <c r="L47" s="194">
        <f t="shared" si="27"/>
        <v>42</v>
      </c>
      <c r="M47" s="195">
        <v>1</v>
      </c>
      <c r="N47" s="194">
        <f t="shared" si="28"/>
        <v>3</v>
      </c>
      <c r="O47" s="195">
        <v>5</v>
      </c>
      <c r="P47" s="195">
        <f aca="true" t="shared" si="48" ref="P47:P75">O47*2</f>
        <v>10</v>
      </c>
      <c r="Q47" s="195">
        <v>3</v>
      </c>
      <c r="R47" s="195">
        <f t="shared" si="29"/>
        <v>9</v>
      </c>
      <c r="S47" s="196">
        <f t="shared" si="30"/>
        <v>124</v>
      </c>
      <c r="T47" s="188"/>
      <c r="U47" s="194">
        <f t="shared" si="31"/>
        <v>0</v>
      </c>
      <c r="V47" s="194"/>
      <c r="W47" s="194">
        <f t="shared" si="32"/>
        <v>0</v>
      </c>
      <c r="X47" s="194">
        <v>1</v>
      </c>
      <c r="Y47" s="194">
        <f t="shared" si="33"/>
        <v>3</v>
      </c>
      <c r="Z47" s="194"/>
      <c r="AA47" s="194">
        <f t="shared" si="34"/>
        <v>0</v>
      </c>
      <c r="AB47" s="196">
        <f t="shared" si="35"/>
        <v>3</v>
      </c>
      <c r="AC47" s="188"/>
      <c r="AD47" s="194"/>
      <c r="AE47" s="196"/>
      <c r="AF47" s="188">
        <v>1</v>
      </c>
      <c r="AG47" s="194">
        <f t="shared" si="36"/>
        <v>12</v>
      </c>
      <c r="AH47" s="194"/>
      <c r="AI47" s="194">
        <f t="shared" si="37"/>
        <v>0</v>
      </c>
      <c r="AJ47" s="194">
        <v>1</v>
      </c>
      <c r="AK47" s="194">
        <f t="shared" si="38"/>
        <v>3</v>
      </c>
      <c r="AL47" s="194"/>
      <c r="AM47" s="194">
        <f t="shared" si="39"/>
        <v>0</v>
      </c>
      <c r="AN47" s="194"/>
      <c r="AO47" s="194">
        <f t="shared" si="40"/>
        <v>0</v>
      </c>
      <c r="AP47" s="194"/>
      <c r="AQ47" s="194">
        <f t="shared" si="41"/>
        <v>0</v>
      </c>
      <c r="AR47" s="194"/>
      <c r="AS47" s="194">
        <f t="shared" si="42"/>
        <v>0</v>
      </c>
      <c r="AT47" s="194"/>
      <c r="AU47" s="133">
        <f t="shared" si="43"/>
        <v>0</v>
      </c>
      <c r="AV47" s="194"/>
      <c r="AW47" s="133">
        <f t="shared" si="44"/>
        <v>0</v>
      </c>
      <c r="AX47" s="136">
        <f t="shared" si="45"/>
        <v>3</v>
      </c>
      <c r="AY47" s="197">
        <f t="shared" si="46"/>
        <v>15</v>
      </c>
      <c r="AZ47" s="198">
        <f t="shared" si="47"/>
        <v>142</v>
      </c>
    </row>
    <row r="48" spans="1:52" ht="15">
      <c r="A48" s="188">
        <v>44</v>
      </c>
      <c r="B48" s="189" t="s">
        <v>444</v>
      </c>
      <c r="C48" s="190">
        <v>20493</v>
      </c>
      <c r="D48" s="191" t="s">
        <v>85</v>
      </c>
      <c r="E48" s="192" t="s">
        <v>28</v>
      </c>
      <c r="F48" s="189" t="s">
        <v>85</v>
      </c>
      <c r="G48" s="193">
        <v>12</v>
      </c>
      <c r="H48" s="194">
        <f t="shared" si="25"/>
        <v>72</v>
      </c>
      <c r="I48" s="194"/>
      <c r="J48" s="194">
        <f t="shared" si="26"/>
        <v>0</v>
      </c>
      <c r="K48" s="194">
        <v>14</v>
      </c>
      <c r="L48" s="194">
        <f t="shared" si="27"/>
        <v>32</v>
      </c>
      <c r="M48" s="195"/>
      <c r="N48" s="194">
        <f t="shared" si="28"/>
        <v>0</v>
      </c>
      <c r="O48" s="195">
        <v>5</v>
      </c>
      <c r="P48" s="195">
        <f t="shared" si="48"/>
        <v>10</v>
      </c>
      <c r="Q48" s="195">
        <v>3</v>
      </c>
      <c r="R48" s="195">
        <f t="shared" si="29"/>
        <v>9</v>
      </c>
      <c r="S48" s="196">
        <f t="shared" si="30"/>
        <v>123</v>
      </c>
      <c r="T48" s="188"/>
      <c r="U48" s="194">
        <f t="shared" si="31"/>
        <v>0</v>
      </c>
      <c r="V48" s="194"/>
      <c r="W48" s="194">
        <f t="shared" si="32"/>
        <v>0</v>
      </c>
      <c r="X48" s="194">
        <v>2</v>
      </c>
      <c r="Y48" s="194">
        <f t="shared" si="33"/>
        <v>6</v>
      </c>
      <c r="Z48" s="194"/>
      <c r="AA48" s="194">
        <f t="shared" si="34"/>
        <v>0</v>
      </c>
      <c r="AB48" s="196">
        <f t="shared" si="35"/>
        <v>6</v>
      </c>
      <c r="AC48" s="188"/>
      <c r="AD48" s="194"/>
      <c r="AE48" s="196"/>
      <c r="AF48" s="188">
        <v>1</v>
      </c>
      <c r="AG48" s="194">
        <f t="shared" si="36"/>
        <v>12</v>
      </c>
      <c r="AH48" s="194"/>
      <c r="AI48" s="194">
        <f t="shared" si="37"/>
        <v>0</v>
      </c>
      <c r="AJ48" s="194"/>
      <c r="AK48" s="194">
        <f t="shared" si="38"/>
        <v>0</v>
      </c>
      <c r="AL48" s="194"/>
      <c r="AM48" s="194">
        <f t="shared" si="39"/>
        <v>0</v>
      </c>
      <c r="AN48" s="194"/>
      <c r="AO48" s="194">
        <f t="shared" si="40"/>
        <v>0</v>
      </c>
      <c r="AP48" s="194"/>
      <c r="AQ48" s="194">
        <f t="shared" si="41"/>
        <v>0</v>
      </c>
      <c r="AR48" s="194"/>
      <c r="AS48" s="194">
        <f t="shared" si="42"/>
        <v>0</v>
      </c>
      <c r="AT48" s="194"/>
      <c r="AU48" s="133">
        <f t="shared" si="43"/>
        <v>0</v>
      </c>
      <c r="AV48" s="194"/>
      <c r="AW48" s="133">
        <f t="shared" si="44"/>
        <v>0</v>
      </c>
      <c r="AX48" s="136">
        <f t="shared" si="45"/>
        <v>0</v>
      </c>
      <c r="AY48" s="197">
        <f t="shared" si="46"/>
        <v>12</v>
      </c>
      <c r="AZ48" s="198">
        <f t="shared" si="47"/>
        <v>141</v>
      </c>
    </row>
    <row r="49" spans="1:52" ht="15">
      <c r="A49" s="188">
        <v>45</v>
      </c>
      <c r="B49" s="189" t="s">
        <v>427</v>
      </c>
      <c r="C49" s="190">
        <v>23197</v>
      </c>
      <c r="D49" s="191" t="s">
        <v>85</v>
      </c>
      <c r="E49" s="192" t="s">
        <v>28</v>
      </c>
      <c r="F49" s="189" t="s">
        <v>85</v>
      </c>
      <c r="G49" s="193">
        <v>12</v>
      </c>
      <c r="H49" s="194">
        <f t="shared" si="25"/>
        <v>72</v>
      </c>
      <c r="I49" s="194"/>
      <c r="J49" s="194">
        <f t="shared" si="26"/>
        <v>0</v>
      </c>
      <c r="K49" s="194">
        <v>15</v>
      </c>
      <c r="L49" s="194">
        <f t="shared" si="27"/>
        <v>34</v>
      </c>
      <c r="M49" s="195"/>
      <c r="N49" s="194">
        <f t="shared" si="28"/>
        <v>0</v>
      </c>
      <c r="O49" s="195">
        <v>5</v>
      </c>
      <c r="P49" s="195">
        <f t="shared" si="48"/>
        <v>10</v>
      </c>
      <c r="Q49" s="195">
        <v>3</v>
      </c>
      <c r="R49" s="195">
        <f t="shared" si="29"/>
        <v>9</v>
      </c>
      <c r="S49" s="196">
        <f t="shared" si="30"/>
        <v>125</v>
      </c>
      <c r="T49" s="188"/>
      <c r="U49" s="194">
        <f t="shared" si="31"/>
        <v>0</v>
      </c>
      <c r="V49" s="194"/>
      <c r="W49" s="194">
        <f t="shared" si="32"/>
        <v>0</v>
      </c>
      <c r="X49" s="194"/>
      <c r="Y49" s="194">
        <f t="shared" si="33"/>
        <v>0</v>
      </c>
      <c r="Z49" s="194"/>
      <c r="AA49" s="194">
        <f t="shared" si="34"/>
        <v>0</v>
      </c>
      <c r="AB49" s="196">
        <f t="shared" si="35"/>
        <v>0</v>
      </c>
      <c r="AC49" s="188"/>
      <c r="AD49" s="194"/>
      <c r="AE49" s="196"/>
      <c r="AF49" s="188">
        <v>1</v>
      </c>
      <c r="AG49" s="194">
        <f t="shared" si="36"/>
        <v>12</v>
      </c>
      <c r="AH49" s="194"/>
      <c r="AI49" s="194">
        <f t="shared" si="37"/>
        <v>0</v>
      </c>
      <c r="AJ49" s="194">
        <v>1</v>
      </c>
      <c r="AK49" s="194">
        <f t="shared" si="38"/>
        <v>3</v>
      </c>
      <c r="AL49" s="194"/>
      <c r="AM49" s="194">
        <f t="shared" si="39"/>
        <v>0</v>
      </c>
      <c r="AN49" s="194"/>
      <c r="AO49" s="194">
        <f t="shared" si="40"/>
        <v>0</v>
      </c>
      <c r="AP49" s="194"/>
      <c r="AQ49" s="194">
        <f t="shared" si="41"/>
        <v>0</v>
      </c>
      <c r="AR49" s="194">
        <v>1</v>
      </c>
      <c r="AS49" s="194">
        <f t="shared" si="42"/>
        <v>1</v>
      </c>
      <c r="AT49" s="194"/>
      <c r="AU49" s="133">
        <f t="shared" si="43"/>
        <v>0</v>
      </c>
      <c r="AV49" s="194"/>
      <c r="AW49" s="133">
        <f t="shared" si="44"/>
        <v>0</v>
      </c>
      <c r="AX49" s="136">
        <f t="shared" si="45"/>
        <v>4</v>
      </c>
      <c r="AY49" s="197">
        <f t="shared" si="46"/>
        <v>16</v>
      </c>
      <c r="AZ49" s="198">
        <f t="shared" si="47"/>
        <v>141</v>
      </c>
    </row>
    <row r="50" spans="1:52" ht="15">
      <c r="A50" s="188">
        <v>46</v>
      </c>
      <c r="B50" s="189" t="s">
        <v>409</v>
      </c>
      <c r="C50" s="190">
        <v>22080</v>
      </c>
      <c r="D50" s="191" t="s">
        <v>410</v>
      </c>
      <c r="E50" s="192" t="s">
        <v>28</v>
      </c>
      <c r="F50" s="189" t="s">
        <v>85</v>
      </c>
      <c r="G50" s="193">
        <v>12</v>
      </c>
      <c r="H50" s="194">
        <f t="shared" si="25"/>
        <v>72</v>
      </c>
      <c r="I50" s="194"/>
      <c r="J50" s="194">
        <f t="shared" si="26"/>
        <v>0</v>
      </c>
      <c r="K50" s="194">
        <v>12</v>
      </c>
      <c r="L50" s="194">
        <f t="shared" si="27"/>
        <v>28</v>
      </c>
      <c r="M50" s="195"/>
      <c r="N50" s="194">
        <f t="shared" si="28"/>
        <v>0</v>
      </c>
      <c r="O50" s="195">
        <v>5</v>
      </c>
      <c r="P50" s="195">
        <f t="shared" si="48"/>
        <v>10</v>
      </c>
      <c r="Q50" s="195">
        <v>3</v>
      </c>
      <c r="R50" s="195">
        <f t="shared" si="29"/>
        <v>9</v>
      </c>
      <c r="S50" s="196">
        <f t="shared" si="30"/>
        <v>119</v>
      </c>
      <c r="T50" s="188"/>
      <c r="U50" s="194">
        <f t="shared" si="31"/>
        <v>0</v>
      </c>
      <c r="V50" s="194"/>
      <c r="W50" s="194">
        <f t="shared" si="32"/>
        <v>0</v>
      </c>
      <c r="X50" s="194"/>
      <c r="Y50" s="194">
        <f t="shared" si="33"/>
        <v>0</v>
      </c>
      <c r="Z50" s="194"/>
      <c r="AA50" s="194">
        <f t="shared" si="34"/>
        <v>0</v>
      </c>
      <c r="AB50" s="196">
        <f t="shared" si="35"/>
        <v>0</v>
      </c>
      <c r="AC50" s="188"/>
      <c r="AD50" s="194"/>
      <c r="AE50" s="196"/>
      <c r="AF50" s="188">
        <v>1</v>
      </c>
      <c r="AG50" s="194">
        <f t="shared" si="36"/>
        <v>12</v>
      </c>
      <c r="AH50" s="194"/>
      <c r="AI50" s="194">
        <f t="shared" si="37"/>
        <v>0</v>
      </c>
      <c r="AJ50" s="194">
        <v>1</v>
      </c>
      <c r="AK50" s="194">
        <f t="shared" si="38"/>
        <v>3</v>
      </c>
      <c r="AL50" s="194"/>
      <c r="AM50" s="194">
        <f t="shared" si="39"/>
        <v>0</v>
      </c>
      <c r="AN50" s="194">
        <v>1</v>
      </c>
      <c r="AO50" s="194">
        <f t="shared" si="40"/>
        <v>5</v>
      </c>
      <c r="AP50" s="194"/>
      <c r="AQ50" s="194">
        <f t="shared" si="41"/>
        <v>0</v>
      </c>
      <c r="AR50" s="194"/>
      <c r="AS50" s="194">
        <f t="shared" si="42"/>
        <v>0</v>
      </c>
      <c r="AT50" s="194"/>
      <c r="AU50" s="133">
        <f t="shared" si="43"/>
        <v>0</v>
      </c>
      <c r="AV50" s="194"/>
      <c r="AW50" s="133">
        <f t="shared" si="44"/>
        <v>0</v>
      </c>
      <c r="AX50" s="136">
        <f t="shared" si="45"/>
        <v>8</v>
      </c>
      <c r="AY50" s="197">
        <f t="shared" si="46"/>
        <v>20</v>
      </c>
      <c r="AZ50" s="198">
        <f t="shared" si="47"/>
        <v>139</v>
      </c>
    </row>
    <row r="51" spans="1:52" ht="15">
      <c r="A51" s="188">
        <v>47</v>
      </c>
      <c r="B51" s="189" t="s">
        <v>441</v>
      </c>
      <c r="C51" s="190">
        <v>22882</v>
      </c>
      <c r="D51" s="191" t="s">
        <v>85</v>
      </c>
      <c r="E51" s="192" t="s">
        <v>28</v>
      </c>
      <c r="F51" s="189" t="s">
        <v>85</v>
      </c>
      <c r="G51" s="193">
        <v>12</v>
      </c>
      <c r="H51" s="194">
        <f t="shared" si="25"/>
        <v>72</v>
      </c>
      <c r="I51" s="194"/>
      <c r="J51" s="194">
        <f t="shared" si="26"/>
        <v>0</v>
      </c>
      <c r="K51" s="194">
        <v>16</v>
      </c>
      <c r="L51" s="194">
        <f t="shared" si="27"/>
        <v>36</v>
      </c>
      <c r="M51" s="195"/>
      <c r="N51" s="194">
        <f t="shared" si="28"/>
        <v>0</v>
      </c>
      <c r="O51" s="195">
        <v>5</v>
      </c>
      <c r="P51" s="195">
        <f t="shared" si="48"/>
        <v>10</v>
      </c>
      <c r="Q51" s="195">
        <v>3</v>
      </c>
      <c r="R51" s="195">
        <f t="shared" si="29"/>
        <v>9</v>
      </c>
      <c r="S51" s="196">
        <f t="shared" si="30"/>
        <v>127</v>
      </c>
      <c r="T51" s="188"/>
      <c r="U51" s="194">
        <f t="shared" si="31"/>
        <v>0</v>
      </c>
      <c r="V51" s="194"/>
      <c r="W51" s="194">
        <f t="shared" si="32"/>
        <v>0</v>
      </c>
      <c r="X51" s="194"/>
      <c r="Y51" s="194">
        <f t="shared" si="33"/>
        <v>0</v>
      </c>
      <c r="Z51" s="194"/>
      <c r="AA51" s="194">
        <f t="shared" si="34"/>
        <v>0</v>
      </c>
      <c r="AB51" s="196">
        <f t="shared" si="35"/>
        <v>0</v>
      </c>
      <c r="AC51" s="188" t="s">
        <v>119</v>
      </c>
      <c r="AD51" s="194"/>
      <c r="AE51" s="196"/>
      <c r="AF51" s="188">
        <v>1</v>
      </c>
      <c r="AG51" s="194">
        <f t="shared" si="36"/>
        <v>12</v>
      </c>
      <c r="AH51" s="194"/>
      <c r="AI51" s="194">
        <f t="shared" si="37"/>
        <v>0</v>
      </c>
      <c r="AJ51" s="194"/>
      <c r="AK51" s="194">
        <f t="shared" si="38"/>
        <v>0</v>
      </c>
      <c r="AL51" s="194"/>
      <c r="AM51" s="194">
        <f t="shared" si="39"/>
        <v>0</v>
      </c>
      <c r="AN51" s="194"/>
      <c r="AO51" s="194">
        <f t="shared" si="40"/>
        <v>0</v>
      </c>
      <c r="AP51" s="194"/>
      <c r="AQ51" s="194">
        <f t="shared" si="41"/>
        <v>0</v>
      </c>
      <c r="AR51" s="194"/>
      <c r="AS51" s="194">
        <f t="shared" si="42"/>
        <v>0</v>
      </c>
      <c r="AT51" s="194"/>
      <c r="AU51" s="133">
        <f t="shared" si="43"/>
        <v>0</v>
      </c>
      <c r="AV51" s="194"/>
      <c r="AW51" s="133">
        <f t="shared" si="44"/>
        <v>0</v>
      </c>
      <c r="AX51" s="136">
        <f t="shared" si="45"/>
        <v>0</v>
      </c>
      <c r="AY51" s="197">
        <f t="shared" si="46"/>
        <v>12</v>
      </c>
      <c r="AZ51" s="198">
        <f t="shared" si="47"/>
        <v>139</v>
      </c>
    </row>
    <row r="52" spans="1:52" ht="15">
      <c r="A52" s="188">
        <v>48</v>
      </c>
      <c r="B52" s="189" t="s">
        <v>439</v>
      </c>
      <c r="C52" s="190">
        <v>23231</v>
      </c>
      <c r="D52" s="191" t="s">
        <v>85</v>
      </c>
      <c r="E52" s="192" t="s">
        <v>28</v>
      </c>
      <c r="F52" s="189" t="s">
        <v>85</v>
      </c>
      <c r="G52" s="193">
        <v>12</v>
      </c>
      <c r="H52" s="194">
        <f t="shared" si="25"/>
        <v>72</v>
      </c>
      <c r="I52" s="194"/>
      <c r="J52" s="194">
        <f t="shared" si="26"/>
        <v>0</v>
      </c>
      <c r="K52" s="194">
        <v>12</v>
      </c>
      <c r="L52" s="194">
        <f t="shared" si="27"/>
        <v>28</v>
      </c>
      <c r="M52" s="195"/>
      <c r="N52" s="194">
        <f t="shared" si="28"/>
        <v>0</v>
      </c>
      <c r="O52" s="195">
        <v>5</v>
      </c>
      <c r="P52" s="195">
        <f t="shared" si="48"/>
        <v>10</v>
      </c>
      <c r="Q52" s="195">
        <v>3</v>
      </c>
      <c r="R52" s="195">
        <f t="shared" si="29"/>
        <v>9</v>
      </c>
      <c r="S52" s="196">
        <f t="shared" si="30"/>
        <v>119</v>
      </c>
      <c r="T52" s="188"/>
      <c r="U52" s="194">
        <f t="shared" si="31"/>
        <v>0</v>
      </c>
      <c r="V52" s="194"/>
      <c r="W52" s="194">
        <f t="shared" si="32"/>
        <v>0</v>
      </c>
      <c r="X52" s="194"/>
      <c r="Y52" s="194">
        <f t="shared" si="33"/>
        <v>0</v>
      </c>
      <c r="Z52" s="194"/>
      <c r="AA52" s="194">
        <f t="shared" si="34"/>
        <v>0</v>
      </c>
      <c r="AB52" s="196">
        <f t="shared" si="35"/>
        <v>0</v>
      </c>
      <c r="AC52" s="188"/>
      <c r="AD52" s="194"/>
      <c r="AE52" s="196"/>
      <c r="AF52" s="188">
        <v>1</v>
      </c>
      <c r="AG52" s="194">
        <f t="shared" si="36"/>
        <v>12</v>
      </c>
      <c r="AH52" s="194"/>
      <c r="AI52" s="194">
        <f t="shared" si="37"/>
        <v>0</v>
      </c>
      <c r="AJ52" s="194">
        <v>1</v>
      </c>
      <c r="AK52" s="194">
        <f t="shared" si="38"/>
        <v>3</v>
      </c>
      <c r="AL52" s="194"/>
      <c r="AM52" s="194">
        <f t="shared" si="39"/>
        <v>0</v>
      </c>
      <c r="AN52" s="194">
        <v>1</v>
      </c>
      <c r="AO52" s="194">
        <f t="shared" si="40"/>
        <v>5</v>
      </c>
      <c r="AP52" s="194"/>
      <c r="AQ52" s="194">
        <f t="shared" si="41"/>
        <v>0</v>
      </c>
      <c r="AR52" s="194"/>
      <c r="AS52" s="194">
        <f t="shared" si="42"/>
        <v>0</v>
      </c>
      <c r="AT52" s="194"/>
      <c r="AU52" s="133">
        <f t="shared" si="43"/>
        <v>0</v>
      </c>
      <c r="AV52" s="194"/>
      <c r="AW52" s="133">
        <f t="shared" si="44"/>
        <v>0</v>
      </c>
      <c r="AX52" s="136">
        <f t="shared" si="45"/>
        <v>8</v>
      </c>
      <c r="AY52" s="197">
        <f t="shared" si="46"/>
        <v>20</v>
      </c>
      <c r="AZ52" s="198">
        <f t="shared" si="47"/>
        <v>139</v>
      </c>
    </row>
    <row r="53" spans="1:52" ht="15">
      <c r="A53" s="188">
        <v>49</v>
      </c>
      <c r="B53" s="189" t="s">
        <v>384</v>
      </c>
      <c r="C53" s="190">
        <v>23235</v>
      </c>
      <c r="D53" s="191" t="s">
        <v>85</v>
      </c>
      <c r="E53" s="192" t="s">
        <v>28</v>
      </c>
      <c r="F53" s="189" t="s">
        <v>85</v>
      </c>
      <c r="G53" s="193">
        <v>12</v>
      </c>
      <c r="H53" s="194">
        <f t="shared" si="25"/>
        <v>72</v>
      </c>
      <c r="I53" s="194"/>
      <c r="J53" s="194">
        <f t="shared" si="26"/>
        <v>0</v>
      </c>
      <c r="K53" s="194">
        <v>15</v>
      </c>
      <c r="L53" s="194">
        <f t="shared" si="27"/>
        <v>34</v>
      </c>
      <c r="M53" s="195"/>
      <c r="N53" s="194">
        <f t="shared" si="28"/>
        <v>0</v>
      </c>
      <c r="O53" s="195">
        <v>5</v>
      </c>
      <c r="P53" s="195">
        <f t="shared" si="48"/>
        <v>10</v>
      </c>
      <c r="Q53" s="195">
        <v>3</v>
      </c>
      <c r="R53" s="195">
        <f t="shared" si="29"/>
        <v>9</v>
      </c>
      <c r="S53" s="196">
        <f t="shared" si="30"/>
        <v>125</v>
      </c>
      <c r="T53" s="188"/>
      <c r="U53" s="194">
        <f t="shared" si="31"/>
        <v>0</v>
      </c>
      <c r="V53" s="194"/>
      <c r="W53" s="194">
        <f t="shared" si="32"/>
        <v>0</v>
      </c>
      <c r="X53" s="194"/>
      <c r="Y53" s="194">
        <f t="shared" si="33"/>
        <v>0</v>
      </c>
      <c r="Z53" s="194"/>
      <c r="AA53" s="194">
        <f t="shared" si="34"/>
        <v>0</v>
      </c>
      <c r="AB53" s="196">
        <f t="shared" si="35"/>
        <v>0</v>
      </c>
      <c r="AC53" s="188" t="s">
        <v>119</v>
      </c>
      <c r="AD53" s="194"/>
      <c r="AE53" s="196"/>
      <c r="AF53" s="188">
        <v>1</v>
      </c>
      <c r="AG53" s="194">
        <f t="shared" si="36"/>
        <v>12</v>
      </c>
      <c r="AH53" s="194"/>
      <c r="AI53" s="194">
        <f t="shared" si="37"/>
        <v>0</v>
      </c>
      <c r="AJ53" s="194"/>
      <c r="AK53" s="194">
        <f t="shared" si="38"/>
        <v>0</v>
      </c>
      <c r="AL53" s="194">
        <v>2</v>
      </c>
      <c r="AM53" s="194">
        <f t="shared" si="39"/>
        <v>2</v>
      </c>
      <c r="AN53" s="194"/>
      <c r="AO53" s="194">
        <f t="shared" si="40"/>
        <v>0</v>
      </c>
      <c r="AP53" s="194"/>
      <c r="AQ53" s="194">
        <f t="shared" si="41"/>
        <v>0</v>
      </c>
      <c r="AR53" s="194"/>
      <c r="AS53" s="194">
        <f t="shared" si="42"/>
        <v>0</v>
      </c>
      <c r="AT53" s="194"/>
      <c r="AU53" s="133">
        <f t="shared" si="43"/>
        <v>0</v>
      </c>
      <c r="AV53" s="194"/>
      <c r="AW53" s="133">
        <f t="shared" si="44"/>
        <v>0</v>
      </c>
      <c r="AX53" s="136">
        <f t="shared" si="45"/>
        <v>2</v>
      </c>
      <c r="AY53" s="197">
        <f t="shared" si="46"/>
        <v>14</v>
      </c>
      <c r="AZ53" s="198">
        <f t="shared" si="47"/>
        <v>139</v>
      </c>
    </row>
    <row r="54" spans="1:52" ht="15">
      <c r="A54" s="188">
        <v>50</v>
      </c>
      <c r="B54" s="189" t="s">
        <v>425</v>
      </c>
      <c r="C54" s="190">
        <v>18939</v>
      </c>
      <c r="D54" s="191" t="s">
        <v>410</v>
      </c>
      <c r="E54" s="192" t="s">
        <v>28</v>
      </c>
      <c r="F54" s="189" t="s">
        <v>85</v>
      </c>
      <c r="G54" s="193">
        <v>11</v>
      </c>
      <c r="H54" s="194">
        <f t="shared" si="25"/>
        <v>66</v>
      </c>
      <c r="I54" s="193"/>
      <c r="J54" s="194">
        <f t="shared" si="26"/>
        <v>0</v>
      </c>
      <c r="K54" s="194">
        <v>16</v>
      </c>
      <c r="L54" s="194">
        <f t="shared" si="27"/>
        <v>36</v>
      </c>
      <c r="M54" s="195"/>
      <c r="N54" s="194">
        <f t="shared" si="28"/>
        <v>0</v>
      </c>
      <c r="O54" s="195">
        <v>5</v>
      </c>
      <c r="P54" s="195">
        <f t="shared" si="48"/>
        <v>10</v>
      </c>
      <c r="Q54" s="195">
        <v>2</v>
      </c>
      <c r="R54" s="195">
        <f t="shared" si="29"/>
        <v>6</v>
      </c>
      <c r="S54" s="196">
        <f t="shared" si="30"/>
        <v>118</v>
      </c>
      <c r="T54" s="188"/>
      <c r="U54" s="194">
        <f t="shared" si="31"/>
        <v>0</v>
      </c>
      <c r="V54" s="194"/>
      <c r="W54" s="194">
        <f t="shared" si="32"/>
        <v>0</v>
      </c>
      <c r="X54" s="194"/>
      <c r="Y54" s="194">
        <f t="shared" si="33"/>
        <v>0</v>
      </c>
      <c r="Z54" s="194"/>
      <c r="AA54" s="194">
        <f t="shared" si="34"/>
        <v>0</v>
      </c>
      <c r="AB54" s="196">
        <f t="shared" si="35"/>
        <v>0</v>
      </c>
      <c r="AC54" s="188" t="s">
        <v>119</v>
      </c>
      <c r="AD54" s="194"/>
      <c r="AE54" s="196"/>
      <c r="AF54" s="188">
        <v>1</v>
      </c>
      <c r="AG54" s="194">
        <f t="shared" si="36"/>
        <v>12</v>
      </c>
      <c r="AH54" s="194"/>
      <c r="AI54" s="194">
        <f t="shared" si="37"/>
        <v>0</v>
      </c>
      <c r="AJ54" s="194">
        <v>1</v>
      </c>
      <c r="AK54" s="194">
        <f t="shared" si="38"/>
        <v>3</v>
      </c>
      <c r="AL54" s="194"/>
      <c r="AM54" s="194">
        <f t="shared" si="39"/>
        <v>0</v>
      </c>
      <c r="AN54" s="194">
        <v>1</v>
      </c>
      <c r="AO54" s="194">
        <f t="shared" si="40"/>
        <v>5</v>
      </c>
      <c r="AP54" s="194"/>
      <c r="AQ54" s="194">
        <f t="shared" si="41"/>
        <v>0</v>
      </c>
      <c r="AR54" s="194"/>
      <c r="AS54" s="194">
        <f t="shared" si="42"/>
        <v>0</v>
      </c>
      <c r="AT54" s="194"/>
      <c r="AU54" s="133">
        <f t="shared" si="43"/>
        <v>0</v>
      </c>
      <c r="AV54" s="194"/>
      <c r="AW54" s="133">
        <f t="shared" si="44"/>
        <v>0</v>
      </c>
      <c r="AX54" s="136">
        <f t="shared" si="45"/>
        <v>8</v>
      </c>
      <c r="AY54" s="197">
        <f t="shared" si="46"/>
        <v>20</v>
      </c>
      <c r="AZ54" s="198">
        <f t="shared" si="47"/>
        <v>138</v>
      </c>
    </row>
    <row r="55" spans="1:52" ht="15">
      <c r="A55" s="188">
        <v>51</v>
      </c>
      <c r="B55" s="189" t="s">
        <v>389</v>
      </c>
      <c r="C55" s="190">
        <v>21489</v>
      </c>
      <c r="D55" s="191" t="s">
        <v>85</v>
      </c>
      <c r="E55" s="192" t="s">
        <v>28</v>
      </c>
      <c r="F55" s="189" t="s">
        <v>85</v>
      </c>
      <c r="G55" s="193">
        <v>10</v>
      </c>
      <c r="H55" s="194">
        <f t="shared" si="25"/>
        <v>60</v>
      </c>
      <c r="I55" s="194"/>
      <c r="J55" s="194">
        <f t="shared" si="26"/>
        <v>0</v>
      </c>
      <c r="K55" s="194">
        <v>14</v>
      </c>
      <c r="L55" s="194">
        <f t="shared" si="27"/>
        <v>32</v>
      </c>
      <c r="M55" s="195">
        <v>4</v>
      </c>
      <c r="N55" s="194">
        <f t="shared" si="28"/>
        <v>12</v>
      </c>
      <c r="O55" s="195">
        <v>5</v>
      </c>
      <c r="P55" s="195">
        <f t="shared" si="48"/>
        <v>10</v>
      </c>
      <c r="Q55" s="195">
        <v>3</v>
      </c>
      <c r="R55" s="195">
        <f t="shared" si="29"/>
        <v>9</v>
      </c>
      <c r="S55" s="196">
        <f t="shared" si="30"/>
        <v>123</v>
      </c>
      <c r="T55" s="188"/>
      <c r="U55" s="194">
        <f t="shared" si="31"/>
        <v>0</v>
      </c>
      <c r="V55" s="194"/>
      <c r="W55" s="194">
        <f t="shared" si="32"/>
        <v>0</v>
      </c>
      <c r="X55" s="194"/>
      <c r="Y55" s="194">
        <f t="shared" si="33"/>
        <v>0</v>
      </c>
      <c r="Z55" s="194"/>
      <c r="AA55" s="194">
        <f t="shared" si="34"/>
        <v>0</v>
      </c>
      <c r="AB55" s="196">
        <f t="shared" si="35"/>
        <v>0</v>
      </c>
      <c r="AC55" s="188"/>
      <c r="AD55" s="194"/>
      <c r="AE55" s="196"/>
      <c r="AF55" s="188">
        <v>1</v>
      </c>
      <c r="AG55" s="194">
        <f t="shared" si="36"/>
        <v>12</v>
      </c>
      <c r="AH55" s="194"/>
      <c r="AI55" s="194">
        <f t="shared" si="37"/>
        <v>0</v>
      </c>
      <c r="AJ55" s="194"/>
      <c r="AK55" s="194">
        <f t="shared" si="38"/>
        <v>0</v>
      </c>
      <c r="AL55" s="194">
        <v>3</v>
      </c>
      <c r="AM55" s="194">
        <f t="shared" si="39"/>
        <v>3</v>
      </c>
      <c r="AN55" s="194"/>
      <c r="AO55" s="194">
        <f t="shared" si="40"/>
        <v>0</v>
      </c>
      <c r="AP55" s="194"/>
      <c r="AQ55" s="194">
        <f t="shared" si="41"/>
        <v>0</v>
      </c>
      <c r="AR55" s="194"/>
      <c r="AS55" s="194">
        <f t="shared" si="42"/>
        <v>0</v>
      </c>
      <c r="AT55" s="194"/>
      <c r="AU55" s="133">
        <f t="shared" si="43"/>
        <v>0</v>
      </c>
      <c r="AV55" s="194"/>
      <c r="AW55" s="133">
        <f t="shared" si="44"/>
        <v>0</v>
      </c>
      <c r="AX55" s="136">
        <f t="shared" si="45"/>
        <v>3</v>
      </c>
      <c r="AY55" s="197">
        <f t="shared" si="46"/>
        <v>15</v>
      </c>
      <c r="AZ55" s="198">
        <f t="shared" si="47"/>
        <v>138</v>
      </c>
    </row>
    <row r="56" spans="1:52" ht="15">
      <c r="A56" s="188">
        <v>52</v>
      </c>
      <c r="B56" s="189" t="s">
        <v>388</v>
      </c>
      <c r="C56" s="190">
        <v>22794</v>
      </c>
      <c r="D56" s="191" t="s">
        <v>85</v>
      </c>
      <c r="E56" s="192" t="s">
        <v>28</v>
      </c>
      <c r="F56" s="189" t="s">
        <v>85</v>
      </c>
      <c r="G56" s="193">
        <v>12</v>
      </c>
      <c r="H56" s="194">
        <f t="shared" si="25"/>
        <v>72</v>
      </c>
      <c r="I56" s="194"/>
      <c r="J56" s="194">
        <f t="shared" si="26"/>
        <v>0</v>
      </c>
      <c r="K56" s="194">
        <v>14</v>
      </c>
      <c r="L56" s="194">
        <f t="shared" si="27"/>
        <v>32</v>
      </c>
      <c r="M56" s="195"/>
      <c r="N56" s="194">
        <f t="shared" si="28"/>
        <v>0</v>
      </c>
      <c r="O56" s="195">
        <v>5</v>
      </c>
      <c r="P56" s="195">
        <f t="shared" si="48"/>
        <v>10</v>
      </c>
      <c r="Q56" s="195">
        <v>3</v>
      </c>
      <c r="R56" s="195">
        <f t="shared" si="29"/>
        <v>9</v>
      </c>
      <c r="S56" s="196">
        <f t="shared" si="30"/>
        <v>123</v>
      </c>
      <c r="T56" s="188"/>
      <c r="U56" s="194">
        <f t="shared" si="31"/>
        <v>0</v>
      </c>
      <c r="V56" s="194"/>
      <c r="W56" s="194">
        <f t="shared" si="32"/>
        <v>0</v>
      </c>
      <c r="X56" s="194"/>
      <c r="Y56" s="194">
        <f t="shared" si="33"/>
        <v>0</v>
      </c>
      <c r="Z56" s="194"/>
      <c r="AA56" s="194">
        <f t="shared" si="34"/>
        <v>0</v>
      </c>
      <c r="AB56" s="196">
        <f t="shared" si="35"/>
        <v>0</v>
      </c>
      <c r="AC56" s="188"/>
      <c r="AD56" s="194"/>
      <c r="AE56" s="196"/>
      <c r="AF56" s="188">
        <v>1</v>
      </c>
      <c r="AG56" s="194">
        <f t="shared" si="36"/>
        <v>12</v>
      </c>
      <c r="AH56" s="194"/>
      <c r="AI56" s="194">
        <f t="shared" si="37"/>
        <v>0</v>
      </c>
      <c r="AJ56" s="194">
        <v>1</v>
      </c>
      <c r="AK56" s="194">
        <f t="shared" si="38"/>
        <v>3</v>
      </c>
      <c r="AL56" s="194"/>
      <c r="AM56" s="194">
        <f t="shared" si="39"/>
        <v>0</v>
      </c>
      <c r="AN56" s="194"/>
      <c r="AO56" s="194">
        <f t="shared" si="40"/>
        <v>0</v>
      </c>
      <c r="AP56" s="194"/>
      <c r="AQ56" s="194">
        <f t="shared" si="41"/>
        <v>0</v>
      </c>
      <c r="AR56" s="194"/>
      <c r="AS56" s="194">
        <f t="shared" si="42"/>
        <v>0</v>
      </c>
      <c r="AT56" s="194"/>
      <c r="AU56" s="133">
        <f t="shared" si="43"/>
        <v>0</v>
      </c>
      <c r="AV56" s="194"/>
      <c r="AW56" s="133">
        <f t="shared" si="44"/>
        <v>0</v>
      </c>
      <c r="AX56" s="136">
        <f t="shared" si="45"/>
        <v>3</v>
      </c>
      <c r="AY56" s="197">
        <f t="shared" si="46"/>
        <v>15</v>
      </c>
      <c r="AZ56" s="198">
        <f t="shared" si="47"/>
        <v>138</v>
      </c>
    </row>
    <row r="57" spans="1:52" ht="15">
      <c r="A57" s="188">
        <v>53</v>
      </c>
      <c r="B57" s="189" t="s">
        <v>415</v>
      </c>
      <c r="C57" s="190">
        <v>24653</v>
      </c>
      <c r="D57" s="191" t="s">
        <v>85</v>
      </c>
      <c r="E57" s="192" t="s">
        <v>28</v>
      </c>
      <c r="F57" s="189" t="s">
        <v>85</v>
      </c>
      <c r="G57" s="193">
        <v>10</v>
      </c>
      <c r="H57" s="194">
        <f t="shared" si="25"/>
        <v>60</v>
      </c>
      <c r="I57" s="194"/>
      <c r="J57" s="194">
        <f t="shared" si="26"/>
        <v>0</v>
      </c>
      <c r="K57" s="194">
        <v>14</v>
      </c>
      <c r="L57" s="194">
        <f t="shared" si="27"/>
        <v>32</v>
      </c>
      <c r="M57" s="195"/>
      <c r="N57" s="194">
        <f t="shared" si="28"/>
        <v>0</v>
      </c>
      <c r="O57" s="195">
        <v>5</v>
      </c>
      <c r="P57" s="195">
        <f t="shared" si="48"/>
        <v>10</v>
      </c>
      <c r="Q57" s="195">
        <v>3</v>
      </c>
      <c r="R57" s="195">
        <f t="shared" si="29"/>
        <v>9</v>
      </c>
      <c r="S57" s="196">
        <f t="shared" si="30"/>
        <v>111</v>
      </c>
      <c r="T57" s="188"/>
      <c r="U57" s="194">
        <f t="shared" si="31"/>
        <v>0</v>
      </c>
      <c r="V57" s="194"/>
      <c r="W57" s="194">
        <f t="shared" si="32"/>
        <v>0</v>
      </c>
      <c r="X57" s="194">
        <v>4</v>
      </c>
      <c r="Y57" s="194">
        <f t="shared" si="33"/>
        <v>12</v>
      </c>
      <c r="Z57" s="194"/>
      <c r="AA57" s="194">
        <f t="shared" si="34"/>
        <v>0</v>
      </c>
      <c r="AB57" s="196">
        <f t="shared" si="35"/>
        <v>12</v>
      </c>
      <c r="AC57" s="188"/>
      <c r="AD57" s="194"/>
      <c r="AE57" s="196"/>
      <c r="AF57" s="188">
        <v>1</v>
      </c>
      <c r="AG57" s="194">
        <f t="shared" si="36"/>
        <v>12</v>
      </c>
      <c r="AH57" s="194"/>
      <c r="AI57" s="194">
        <f t="shared" si="37"/>
        <v>0</v>
      </c>
      <c r="AJ57" s="194">
        <v>1</v>
      </c>
      <c r="AK57" s="194">
        <f t="shared" si="38"/>
        <v>3</v>
      </c>
      <c r="AL57" s="194"/>
      <c r="AM57" s="194">
        <f t="shared" si="39"/>
        <v>0</v>
      </c>
      <c r="AN57" s="194"/>
      <c r="AO57" s="194">
        <f t="shared" si="40"/>
        <v>0</v>
      </c>
      <c r="AP57" s="194"/>
      <c r="AQ57" s="194">
        <f t="shared" si="41"/>
        <v>0</v>
      </c>
      <c r="AR57" s="194"/>
      <c r="AS57" s="194">
        <f t="shared" si="42"/>
        <v>0</v>
      </c>
      <c r="AT57" s="194"/>
      <c r="AU57" s="133">
        <f t="shared" si="43"/>
        <v>0</v>
      </c>
      <c r="AV57" s="194"/>
      <c r="AW57" s="133">
        <f t="shared" si="44"/>
        <v>0</v>
      </c>
      <c r="AX57" s="136">
        <f t="shared" si="45"/>
        <v>3</v>
      </c>
      <c r="AY57" s="197">
        <f t="shared" si="46"/>
        <v>15</v>
      </c>
      <c r="AZ57" s="198">
        <f t="shared" si="47"/>
        <v>138</v>
      </c>
    </row>
    <row r="58" spans="1:52" ht="15">
      <c r="A58" s="188">
        <v>54</v>
      </c>
      <c r="B58" s="189" t="s">
        <v>435</v>
      </c>
      <c r="C58" s="190">
        <v>24854</v>
      </c>
      <c r="D58" s="191" t="s">
        <v>85</v>
      </c>
      <c r="E58" s="192" t="s">
        <v>28</v>
      </c>
      <c r="F58" s="189" t="s">
        <v>85</v>
      </c>
      <c r="G58" s="193">
        <v>11</v>
      </c>
      <c r="H58" s="194">
        <f t="shared" si="25"/>
        <v>66</v>
      </c>
      <c r="I58" s="194"/>
      <c r="J58" s="194">
        <f t="shared" si="26"/>
        <v>0</v>
      </c>
      <c r="K58" s="194">
        <v>12</v>
      </c>
      <c r="L58" s="194">
        <f t="shared" si="27"/>
        <v>28</v>
      </c>
      <c r="M58" s="195">
        <v>4</v>
      </c>
      <c r="N58" s="194">
        <f t="shared" si="28"/>
        <v>12</v>
      </c>
      <c r="O58" s="195">
        <v>5</v>
      </c>
      <c r="P58" s="195">
        <f t="shared" si="48"/>
        <v>10</v>
      </c>
      <c r="Q58" s="195">
        <v>3</v>
      </c>
      <c r="R58" s="195">
        <f t="shared" si="29"/>
        <v>9</v>
      </c>
      <c r="S58" s="196">
        <f t="shared" si="30"/>
        <v>125</v>
      </c>
      <c r="T58" s="188"/>
      <c r="U58" s="194">
        <f t="shared" si="31"/>
        <v>0</v>
      </c>
      <c r="V58" s="194"/>
      <c r="W58" s="194">
        <f t="shared" si="32"/>
        <v>0</v>
      </c>
      <c r="X58" s="194"/>
      <c r="Y58" s="194">
        <f t="shared" si="33"/>
        <v>0</v>
      </c>
      <c r="Z58" s="194"/>
      <c r="AA58" s="194">
        <f t="shared" si="34"/>
        <v>0</v>
      </c>
      <c r="AB58" s="196">
        <f t="shared" si="35"/>
        <v>0</v>
      </c>
      <c r="AC58" s="188"/>
      <c r="AD58" s="194"/>
      <c r="AE58" s="196"/>
      <c r="AF58" s="188">
        <v>1</v>
      </c>
      <c r="AG58" s="194">
        <f t="shared" si="36"/>
        <v>12</v>
      </c>
      <c r="AH58" s="194"/>
      <c r="AI58" s="194">
        <f t="shared" si="37"/>
        <v>0</v>
      </c>
      <c r="AJ58" s="194"/>
      <c r="AK58" s="194">
        <f t="shared" si="38"/>
        <v>0</v>
      </c>
      <c r="AL58" s="194"/>
      <c r="AM58" s="194">
        <f t="shared" si="39"/>
        <v>0</v>
      </c>
      <c r="AN58" s="194"/>
      <c r="AO58" s="194">
        <f t="shared" si="40"/>
        <v>0</v>
      </c>
      <c r="AP58" s="194"/>
      <c r="AQ58" s="194">
        <f t="shared" si="41"/>
        <v>0</v>
      </c>
      <c r="AR58" s="194">
        <v>1</v>
      </c>
      <c r="AS58" s="194">
        <f t="shared" si="42"/>
        <v>1</v>
      </c>
      <c r="AT58" s="194"/>
      <c r="AU58" s="133">
        <f t="shared" si="43"/>
        <v>0</v>
      </c>
      <c r="AV58" s="194"/>
      <c r="AW58" s="133">
        <f t="shared" si="44"/>
        <v>0</v>
      </c>
      <c r="AX58" s="136">
        <f t="shared" si="45"/>
        <v>1</v>
      </c>
      <c r="AY58" s="197">
        <f t="shared" si="46"/>
        <v>13</v>
      </c>
      <c r="AZ58" s="198">
        <f t="shared" si="47"/>
        <v>138</v>
      </c>
    </row>
    <row r="59" spans="1:52" ht="15">
      <c r="A59" s="188">
        <v>55</v>
      </c>
      <c r="B59" s="189" t="s">
        <v>431</v>
      </c>
      <c r="C59" s="190">
        <v>21846</v>
      </c>
      <c r="D59" s="191" t="s">
        <v>85</v>
      </c>
      <c r="E59" s="192" t="s">
        <v>28</v>
      </c>
      <c r="F59" s="189" t="s">
        <v>85</v>
      </c>
      <c r="G59" s="193">
        <v>11</v>
      </c>
      <c r="H59" s="194">
        <f t="shared" si="25"/>
        <v>66</v>
      </c>
      <c r="I59" s="194"/>
      <c r="J59" s="194">
        <f t="shared" si="26"/>
        <v>0</v>
      </c>
      <c r="K59" s="194">
        <v>15</v>
      </c>
      <c r="L59" s="194">
        <f t="shared" si="27"/>
        <v>34</v>
      </c>
      <c r="M59" s="195"/>
      <c r="N59" s="194">
        <f t="shared" si="28"/>
        <v>0</v>
      </c>
      <c r="O59" s="195">
        <v>5</v>
      </c>
      <c r="P59" s="195">
        <f t="shared" si="48"/>
        <v>10</v>
      </c>
      <c r="Q59" s="195">
        <v>3</v>
      </c>
      <c r="R59" s="195">
        <f t="shared" si="29"/>
        <v>9</v>
      </c>
      <c r="S59" s="196">
        <f t="shared" si="30"/>
        <v>119</v>
      </c>
      <c r="T59" s="188"/>
      <c r="U59" s="194">
        <f t="shared" si="31"/>
        <v>0</v>
      </c>
      <c r="V59" s="194"/>
      <c r="W59" s="194">
        <f t="shared" si="32"/>
        <v>0</v>
      </c>
      <c r="X59" s="194"/>
      <c r="Y59" s="194">
        <f t="shared" si="33"/>
        <v>0</v>
      </c>
      <c r="Z59" s="194"/>
      <c r="AA59" s="194">
        <f t="shared" si="34"/>
        <v>0</v>
      </c>
      <c r="AB59" s="196">
        <f t="shared" si="35"/>
        <v>0</v>
      </c>
      <c r="AC59" s="188"/>
      <c r="AD59" s="194"/>
      <c r="AE59" s="196"/>
      <c r="AF59" s="188">
        <v>1</v>
      </c>
      <c r="AG59" s="194">
        <f t="shared" si="36"/>
        <v>12</v>
      </c>
      <c r="AH59" s="194"/>
      <c r="AI59" s="194">
        <f t="shared" si="37"/>
        <v>0</v>
      </c>
      <c r="AJ59" s="194">
        <v>2</v>
      </c>
      <c r="AK59" s="194">
        <f t="shared" si="38"/>
        <v>6</v>
      </c>
      <c r="AL59" s="194"/>
      <c r="AM59" s="194">
        <f t="shared" si="39"/>
        <v>0</v>
      </c>
      <c r="AN59" s="194"/>
      <c r="AO59" s="194">
        <f t="shared" si="40"/>
        <v>0</v>
      </c>
      <c r="AP59" s="194"/>
      <c r="AQ59" s="194">
        <f t="shared" si="41"/>
        <v>0</v>
      </c>
      <c r="AR59" s="194"/>
      <c r="AS59" s="194">
        <f t="shared" si="42"/>
        <v>0</v>
      </c>
      <c r="AT59" s="194"/>
      <c r="AU59" s="133">
        <f t="shared" si="43"/>
        <v>0</v>
      </c>
      <c r="AV59" s="194"/>
      <c r="AW59" s="133">
        <f t="shared" si="44"/>
        <v>0</v>
      </c>
      <c r="AX59" s="136">
        <f t="shared" si="45"/>
        <v>6</v>
      </c>
      <c r="AY59" s="197">
        <f t="shared" si="46"/>
        <v>18</v>
      </c>
      <c r="AZ59" s="198">
        <f t="shared" si="47"/>
        <v>137</v>
      </c>
    </row>
    <row r="60" spans="1:52" ht="15">
      <c r="A60" s="188">
        <v>56</v>
      </c>
      <c r="B60" s="189" t="s">
        <v>437</v>
      </c>
      <c r="C60" s="190">
        <v>25200</v>
      </c>
      <c r="D60" s="191" t="s">
        <v>85</v>
      </c>
      <c r="E60" s="192" t="s">
        <v>28</v>
      </c>
      <c r="F60" s="189" t="s">
        <v>85</v>
      </c>
      <c r="G60" s="193">
        <v>12</v>
      </c>
      <c r="H60" s="194">
        <f t="shared" si="25"/>
        <v>72</v>
      </c>
      <c r="I60" s="194"/>
      <c r="J60" s="194">
        <f t="shared" si="26"/>
        <v>0</v>
      </c>
      <c r="K60" s="194">
        <v>13</v>
      </c>
      <c r="L60" s="194">
        <f t="shared" si="27"/>
        <v>30</v>
      </c>
      <c r="M60" s="195"/>
      <c r="N60" s="194">
        <f t="shared" si="28"/>
        <v>0</v>
      </c>
      <c r="O60" s="195">
        <v>5</v>
      </c>
      <c r="P60" s="195">
        <f t="shared" si="48"/>
        <v>10</v>
      </c>
      <c r="Q60" s="195">
        <v>3</v>
      </c>
      <c r="R60" s="195">
        <f t="shared" si="29"/>
        <v>9</v>
      </c>
      <c r="S60" s="196">
        <f t="shared" si="30"/>
        <v>121</v>
      </c>
      <c r="T60" s="188"/>
      <c r="U60" s="194">
        <f t="shared" si="31"/>
        <v>0</v>
      </c>
      <c r="V60" s="194"/>
      <c r="W60" s="194">
        <f t="shared" si="32"/>
        <v>0</v>
      </c>
      <c r="X60" s="194">
        <v>1</v>
      </c>
      <c r="Y60" s="194">
        <f t="shared" si="33"/>
        <v>3</v>
      </c>
      <c r="Z60" s="194"/>
      <c r="AA60" s="194">
        <f t="shared" si="34"/>
        <v>0</v>
      </c>
      <c r="AB60" s="196">
        <f t="shared" si="35"/>
        <v>3</v>
      </c>
      <c r="AC60" s="188"/>
      <c r="AD60" s="194"/>
      <c r="AE60" s="196"/>
      <c r="AF60" s="188">
        <v>1</v>
      </c>
      <c r="AG60" s="194">
        <f t="shared" si="36"/>
        <v>12</v>
      </c>
      <c r="AH60" s="194"/>
      <c r="AI60" s="194">
        <f t="shared" si="37"/>
        <v>0</v>
      </c>
      <c r="AJ60" s="194"/>
      <c r="AK60" s="194">
        <f t="shared" si="38"/>
        <v>0</v>
      </c>
      <c r="AL60" s="194"/>
      <c r="AM60" s="194">
        <f t="shared" si="39"/>
        <v>0</v>
      </c>
      <c r="AN60" s="194"/>
      <c r="AO60" s="194">
        <f t="shared" si="40"/>
        <v>0</v>
      </c>
      <c r="AP60" s="194"/>
      <c r="AQ60" s="194">
        <f t="shared" si="41"/>
        <v>0</v>
      </c>
      <c r="AR60" s="194">
        <v>1</v>
      </c>
      <c r="AS60" s="194">
        <f t="shared" si="42"/>
        <v>1</v>
      </c>
      <c r="AT60" s="194"/>
      <c r="AU60" s="133">
        <f t="shared" si="43"/>
        <v>0</v>
      </c>
      <c r="AV60" s="194"/>
      <c r="AW60" s="133">
        <f t="shared" si="44"/>
        <v>0</v>
      </c>
      <c r="AX60" s="136">
        <f t="shared" si="45"/>
        <v>1</v>
      </c>
      <c r="AY60" s="197">
        <f t="shared" si="46"/>
        <v>13</v>
      </c>
      <c r="AZ60" s="198">
        <f t="shared" si="47"/>
        <v>137</v>
      </c>
    </row>
    <row r="61" spans="1:52" ht="15">
      <c r="A61" s="188">
        <v>57</v>
      </c>
      <c r="B61" s="189" t="s">
        <v>443</v>
      </c>
      <c r="C61" s="190">
        <v>19731</v>
      </c>
      <c r="D61" s="191" t="s">
        <v>85</v>
      </c>
      <c r="E61" s="192" t="s">
        <v>28</v>
      </c>
      <c r="F61" s="189" t="s">
        <v>85</v>
      </c>
      <c r="G61" s="193">
        <v>12</v>
      </c>
      <c r="H61" s="194">
        <f t="shared" si="25"/>
        <v>72</v>
      </c>
      <c r="I61" s="194"/>
      <c r="J61" s="194">
        <f t="shared" si="26"/>
        <v>0</v>
      </c>
      <c r="K61" s="194">
        <v>13</v>
      </c>
      <c r="L61" s="194">
        <f t="shared" si="27"/>
        <v>30</v>
      </c>
      <c r="M61" s="195"/>
      <c r="N61" s="194">
        <f t="shared" si="28"/>
        <v>0</v>
      </c>
      <c r="O61" s="195">
        <v>5</v>
      </c>
      <c r="P61" s="195">
        <f t="shared" si="48"/>
        <v>10</v>
      </c>
      <c r="Q61" s="195">
        <v>3</v>
      </c>
      <c r="R61" s="195">
        <f t="shared" si="29"/>
        <v>9</v>
      </c>
      <c r="S61" s="196">
        <f t="shared" si="30"/>
        <v>121</v>
      </c>
      <c r="T61" s="188"/>
      <c r="U61" s="194">
        <f t="shared" si="31"/>
        <v>0</v>
      </c>
      <c r="V61" s="194"/>
      <c r="W61" s="194">
        <f t="shared" si="32"/>
        <v>0</v>
      </c>
      <c r="X61" s="194"/>
      <c r="Y61" s="194">
        <f t="shared" si="33"/>
        <v>0</v>
      </c>
      <c r="Z61" s="194"/>
      <c r="AA61" s="194">
        <f t="shared" si="34"/>
        <v>0</v>
      </c>
      <c r="AB61" s="196">
        <f t="shared" si="35"/>
        <v>0</v>
      </c>
      <c r="AC61" s="188"/>
      <c r="AD61" s="194"/>
      <c r="AE61" s="196"/>
      <c r="AF61" s="188">
        <v>1</v>
      </c>
      <c r="AG61" s="194">
        <f t="shared" si="36"/>
        <v>12</v>
      </c>
      <c r="AH61" s="194"/>
      <c r="AI61" s="194">
        <f t="shared" si="37"/>
        <v>0</v>
      </c>
      <c r="AJ61" s="194">
        <v>1</v>
      </c>
      <c r="AK61" s="194">
        <f t="shared" si="38"/>
        <v>3</v>
      </c>
      <c r="AL61" s="194"/>
      <c r="AM61" s="194">
        <f t="shared" si="39"/>
        <v>0</v>
      </c>
      <c r="AN61" s="194"/>
      <c r="AO61" s="194">
        <f t="shared" si="40"/>
        <v>0</v>
      </c>
      <c r="AP61" s="194"/>
      <c r="AQ61" s="194">
        <f t="shared" si="41"/>
        <v>0</v>
      </c>
      <c r="AR61" s="194"/>
      <c r="AS61" s="194">
        <f t="shared" si="42"/>
        <v>0</v>
      </c>
      <c r="AT61" s="194"/>
      <c r="AU61" s="133">
        <f t="shared" si="43"/>
        <v>0</v>
      </c>
      <c r="AV61" s="194"/>
      <c r="AW61" s="133">
        <f t="shared" si="44"/>
        <v>0</v>
      </c>
      <c r="AX61" s="136">
        <f t="shared" si="45"/>
        <v>3</v>
      </c>
      <c r="AY61" s="197">
        <f t="shared" si="46"/>
        <v>15</v>
      </c>
      <c r="AZ61" s="198">
        <f t="shared" si="47"/>
        <v>136</v>
      </c>
    </row>
    <row r="62" spans="1:52" ht="15">
      <c r="A62" s="188">
        <v>58</v>
      </c>
      <c r="B62" s="189" t="s">
        <v>402</v>
      </c>
      <c r="C62" s="190">
        <v>19907</v>
      </c>
      <c r="D62" s="191" t="s">
        <v>85</v>
      </c>
      <c r="E62" s="192" t="s">
        <v>28</v>
      </c>
      <c r="F62" s="189" t="s">
        <v>85</v>
      </c>
      <c r="G62" s="193">
        <v>10</v>
      </c>
      <c r="H62" s="194">
        <f t="shared" si="25"/>
        <v>60</v>
      </c>
      <c r="I62" s="194"/>
      <c r="J62" s="194">
        <f t="shared" si="26"/>
        <v>0</v>
      </c>
      <c r="K62" s="194">
        <v>16</v>
      </c>
      <c r="L62" s="194">
        <f t="shared" si="27"/>
        <v>36</v>
      </c>
      <c r="M62" s="195">
        <v>2</v>
      </c>
      <c r="N62" s="194">
        <f t="shared" si="28"/>
        <v>6</v>
      </c>
      <c r="O62" s="195">
        <v>5</v>
      </c>
      <c r="P62" s="195">
        <f t="shared" si="48"/>
        <v>10</v>
      </c>
      <c r="Q62" s="195">
        <v>3</v>
      </c>
      <c r="R62" s="195">
        <f t="shared" si="29"/>
        <v>9</v>
      </c>
      <c r="S62" s="196">
        <f t="shared" si="30"/>
        <v>121</v>
      </c>
      <c r="T62" s="188"/>
      <c r="U62" s="194">
        <f t="shared" si="31"/>
        <v>0</v>
      </c>
      <c r="V62" s="194"/>
      <c r="W62" s="194">
        <f t="shared" si="32"/>
        <v>0</v>
      </c>
      <c r="X62" s="194"/>
      <c r="Y62" s="194">
        <f t="shared" si="33"/>
        <v>0</v>
      </c>
      <c r="Z62" s="194"/>
      <c r="AA62" s="194">
        <f t="shared" si="34"/>
        <v>0</v>
      </c>
      <c r="AB62" s="196">
        <f t="shared" si="35"/>
        <v>0</v>
      </c>
      <c r="AC62" s="188" t="s">
        <v>119</v>
      </c>
      <c r="AD62" s="194"/>
      <c r="AE62" s="196"/>
      <c r="AF62" s="188">
        <v>1</v>
      </c>
      <c r="AG62" s="194">
        <f t="shared" si="36"/>
        <v>12</v>
      </c>
      <c r="AH62" s="194"/>
      <c r="AI62" s="194">
        <f t="shared" si="37"/>
        <v>0</v>
      </c>
      <c r="AJ62" s="194">
        <v>1</v>
      </c>
      <c r="AK62" s="194">
        <f t="shared" si="38"/>
        <v>3</v>
      </c>
      <c r="AL62" s="194"/>
      <c r="AM62" s="194">
        <f t="shared" si="39"/>
        <v>0</v>
      </c>
      <c r="AN62" s="194"/>
      <c r="AO62" s="194">
        <f t="shared" si="40"/>
        <v>0</v>
      </c>
      <c r="AP62" s="194"/>
      <c r="AQ62" s="194">
        <f t="shared" si="41"/>
        <v>0</v>
      </c>
      <c r="AR62" s="194"/>
      <c r="AS62" s="194">
        <f t="shared" si="42"/>
        <v>0</v>
      </c>
      <c r="AT62" s="194"/>
      <c r="AU62" s="133">
        <f t="shared" si="43"/>
        <v>0</v>
      </c>
      <c r="AV62" s="194"/>
      <c r="AW62" s="133">
        <f t="shared" si="44"/>
        <v>0</v>
      </c>
      <c r="AX62" s="136">
        <f t="shared" si="45"/>
        <v>3</v>
      </c>
      <c r="AY62" s="197">
        <f t="shared" si="46"/>
        <v>15</v>
      </c>
      <c r="AZ62" s="198">
        <f t="shared" si="47"/>
        <v>136</v>
      </c>
    </row>
    <row r="63" spans="1:52" ht="15">
      <c r="A63" s="188">
        <v>59</v>
      </c>
      <c r="B63" s="189" t="s">
        <v>445</v>
      </c>
      <c r="C63" s="190">
        <v>21974</v>
      </c>
      <c r="D63" s="191" t="s">
        <v>178</v>
      </c>
      <c r="E63" s="192" t="s">
        <v>28</v>
      </c>
      <c r="F63" s="189" t="s">
        <v>85</v>
      </c>
      <c r="G63" s="193">
        <v>12</v>
      </c>
      <c r="H63" s="194">
        <f t="shared" si="25"/>
        <v>72</v>
      </c>
      <c r="I63" s="194"/>
      <c r="J63" s="194">
        <f t="shared" si="26"/>
        <v>0</v>
      </c>
      <c r="K63" s="194">
        <v>14</v>
      </c>
      <c r="L63" s="194">
        <f t="shared" si="27"/>
        <v>32</v>
      </c>
      <c r="M63" s="195"/>
      <c r="N63" s="194">
        <f t="shared" si="28"/>
        <v>0</v>
      </c>
      <c r="O63" s="195">
        <v>5</v>
      </c>
      <c r="P63" s="195">
        <f t="shared" si="48"/>
        <v>10</v>
      </c>
      <c r="Q63" s="195">
        <v>3</v>
      </c>
      <c r="R63" s="195">
        <f t="shared" si="29"/>
        <v>9</v>
      </c>
      <c r="S63" s="196">
        <f t="shared" si="30"/>
        <v>123</v>
      </c>
      <c r="T63" s="188"/>
      <c r="U63" s="194">
        <f t="shared" si="31"/>
        <v>0</v>
      </c>
      <c r="V63" s="194"/>
      <c r="W63" s="194">
        <f t="shared" si="32"/>
        <v>0</v>
      </c>
      <c r="X63" s="194"/>
      <c r="Y63" s="194">
        <f t="shared" si="33"/>
        <v>0</v>
      </c>
      <c r="Z63" s="194"/>
      <c r="AA63" s="194">
        <f t="shared" si="34"/>
        <v>0</v>
      </c>
      <c r="AB63" s="196">
        <f t="shared" si="35"/>
        <v>0</v>
      </c>
      <c r="AC63" s="188"/>
      <c r="AD63" s="194"/>
      <c r="AE63" s="196"/>
      <c r="AF63" s="188">
        <v>1</v>
      </c>
      <c r="AG63" s="194">
        <f t="shared" si="36"/>
        <v>12</v>
      </c>
      <c r="AH63" s="194"/>
      <c r="AI63" s="194">
        <f t="shared" si="37"/>
        <v>0</v>
      </c>
      <c r="AJ63" s="194"/>
      <c r="AK63" s="194">
        <f t="shared" si="38"/>
        <v>0</v>
      </c>
      <c r="AL63" s="194"/>
      <c r="AM63" s="194">
        <f t="shared" si="39"/>
        <v>0</v>
      </c>
      <c r="AN63" s="194"/>
      <c r="AO63" s="194">
        <f t="shared" si="40"/>
        <v>0</v>
      </c>
      <c r="AP63" s="194"/>
      <c r="AQ63" s="194">
        <f t="shared" si="41"/>
        <v>0</v>
      </c>
      <c r="AR63" s="194">
        <v>1</v>
      </c>
      <c r="AS63" s="194">
        <f t="shared" si="42"/>
        <v>1</v>
      </c>
      <c r="AT63" s="194"/>
      <c r="AU63" s="133">
        <f t="shared" si="43"/>
        <v>0</v>
      </c>
      <c r="AV63" s="194"/>
      <c r="AW63" s="133">
        <f t="shared" si="44"/>
        <v>0</v>
      </c>
      <c r="AX63" s="136">
        <f t="shared" si="45"/>
        <v>1</v>
      </c>
      <c r="AY63" s="197">
        <f t="shared" si="46"/>
        <v>13</v>
      </c>
      <c r="AZ63" s="198">
        <f t="shared" si="47"/>
        <v>136</v>
      </c>
    </row>
    <row r="64" spans="1:52" ht="15">
      <c r="A64" s="188">
        <v>60</v>
      </c>
      <c r="B64" s="189" t="s">
        <v>455</v>
      </c>
      <c r="C64" s="190">
        <v>23592</v>
      </c>
      <c r="D64" s="191" t="s">
        <v>178</v>
      </c>
      <c r="E64" s="192" t="s">
        <v>28</v>
      </c>
      <c r="F64" s="189" t="s">
        <v>85</v>
      </c>
      <c r="G64" s="193">
        <v>10</v>
      </c>
      <c r="H64" s="194">
        <f t="shared" si="25"/>
        <v>60</v>
      </c>
      <c r="I64" s="194"/>
      <c r="J64" s="194">
        <f t="shared" si="26"/>
        <v>0</v>
      </c>
      <c r="K64" s="194">
        <v>14</v>
      </c>
      <c r="L64" s="194">
        <f t="shared" si="27"/>
        <v>32</v>
      </c>
      <c r="M64" s="195"/>
      <c r="N64" s="194">
        <f t="shared" si="28"/>
        <v>0</v>
      </c>
      <c r="O64" s="195">
        <v>5</v>
      </c>
      <c r="P64" s="195">
        <f t="shared" si="48"/>
        <v>10</v>
      </c>
      <c r="Q64" s="195">
        <v>3</v>
      </c>
      <c r="R64" s="195">
        <f t="shared" si="29"/>
        <v>9</v>
      </c>
      <c r="S64" s="196">
        <f t="shared" si="30"/>
        <v>111</v>
      </c>
      <c r="T64" s="188"/>
      <c r="U64" s="194">
        <f t="shared" si="31"/>
        <v>0</v>
      </c>
      <c r="V64" s="194"/>
      <c r="W64" s="194">
        <f t="shared" si="32"/>
        <v>0</v>
      </c>
      <c r="X64" s="194">
        <v>1</v>
      </c>
      <c r="Y64" s="194">
        <f t="shared" si="33"/>
        <v>3</v>
      </c>
      <c r="Z64" s="194"/>
      <c r="AA64" s="194">
        <f t="shared" si="34"/>
        <v>0</v>
      </c>
      <c r="AB64" s="196">
        <f t="shared" si="35"/>
        <v>3</v>
      </c>
      <c r="AC64" s="188"/>
      <c r="AD64" s="194"/>
      <c r="AE64" s="196"/>
      <c r="AF64" s="188">
        <v>1</v>
      </c>
      <c r="AG64" s="194">
        <f t="shared" si="36"/>
        <v>12</v>
      </c>
      <c r="AH64" s="194"/>
      <c r="AI64" s="194">
        <f t="shared" si="37"/>
        <v>0</v>
      </c>
      <c r="AJ64" s="194"/>
      <c r="AK64" s="194">
        <f t="shared" si="38"/>
        <v>0</v>
      </c>
      <c r="AL64" s="194"/>
      <c r="AM64" s="194">
        <f t="shared" si="39"/>
        <v>0</v>
      </c>
      <c r="AN64" s="194">
        <v>2</v>
      </c>
      <c r="AO64" s="194">
        <f t="shared" si="40"/>
        <v>10</v>
      </c>
      <c r="AP64" s="194"/>
      <c r="AQ64" s="194">
        <f t="shared" si="41"/>
        <v>0</v>
      </c>
      <c r="AR64" s="194"/>
      <c r="AS64" s="194">
        <f t="shared" si="42"/>
        <v>0</v>
      </c>
      <c r="AT64" s="194"/>
      <c r="AU64" s="133">
        <f t="shared" si="43"/>
        <v>0</v>
      </c>
      <c r="AV64" s="194"/>
      <c r="AW64" s="133">
        <f t="shared" si="44"/>
        <v>0</v>
      </c>
      <c r="AX64" s="136">
        <f t="shared" si="45"/>
        <v>10</v>
      </c>
      <c r="AY64" s="197">
        <f t="shared" si="46"/>
        <v>22</v>
      </c>
      <c r="AZ64" s="198">
        <f t="shared" si="47"/>
        <v>136</v>
      </c>
    </row>
    <row r="65" spans="1:52" ht="15">
      <c r="A65" s="188">
        <v>61</v>
      </c>
      <c r="B65" s="189" t="s">
        <v>423</v>
      </c>
      <c r="C65" s="190">
        <v>23668</v>
      </c>
      <c r="D65" s="191" t="s">
        <v>85</v>
      </c>
      <c r="E65" s="192" t="s">
        <v>28</v>
      </c>
      <c r="F65" s="189" t="s">
        <v>85</v>
      </c>
      <c r="G65" s="193">
        <v>12</v>
      </c>
      <c r="H65" s="194">
        <f t="shared" si="25"/>
        <v>72</v>
      </c>
      <c r="I65" s="194"/>
      <c r="J65" s="194">
        <f t="shared" si="26"/>
        <v>0</v>
      </c>
      <c r="K65" s="194">
        <v>13</v>
      </c>
      <c r="L65" s="194">
        <f t="shared" si="27"/>
        <v>30</v>
      </c>
      <c r="M65" s="195"/>
      <c r="N65" s="194">
        <f t="shared" si="28"/>
        <v>0</v>
      </c>
      <c r="O65" s="195">
        <v>5</v>
      </c>
      <c r="P65" s="195">
        <f t="shared" si="48"/>
        <v>10</v>
      </c>
      <c r="Q65" s="195">
        <v>3</v>
      </c>
      <c r="R65" s="195">
        <f t="shared" si="29"/>
        <v>9</v>
      </c>
      <c r="S65" s="196">
        <f t="shared" si="30"/>
        <v>121</v>
      </c>
      <c r="T65" s="188"/>
      <c r="U65" s="194">
        <f t="shared" si="31"/>
        <v>0</v>
      </c>
      <c r="V65" s="194"/>
      <c r="W65" s="194">
        <f t="shared" si="32"/>
        <v>0</v>
      </c>
      <c r="X65" s="194">
        <v>1</v>
      </c>
      <c r="Y65" s="194">
        <f t="shared" si="33"/>
        <v>3</v>
      </c>
      <c r="Z65" s="194"/>
      <c r="AA65" s="194">
        <f t="shared" si="34"/>
        <v>0</v>
      </c>
      <c r="AB65" s="196">
        <f t="shared" si="35"/>
        <v>3</v>
      </c>
      <c r="AC65" s="188"/>
      <c r="AD65" s="194"/>
      <c r="AE65" s="196"/>
      <c r="AF65" s="188">
        <v>1</v>
      </c>
      <c r="AG65" s="194">
        <f t="shared" si="36"/>
        <v>12</v>
      </c>
      <c r="AH65" s="194"/>
      <c r="AI65" s="194">
        <f t="shared" si="37"/>
        <v>0</v>
      </c>
      <c r="AJ65" s="194"/>
      <c r="AK65" s="194">
        <f t="shared" si="38"/>
        <v>0</v>
      </c>
      <c r="AL65" s="194"/>
      <c r="AM65" s="194">
        <f t="shared" si="39"/>
        <v>0</v>
      </c>
      <c r="AN65" s="194"/>
      <c r="AO65" s="194">
        <f t="shared" si="40"/>
        <v>0</v>
      </c>
      <c r="AP65" s="194"/>
      <c r="AQ65" s="194">
        <f t="shared" si="41"/>
        <v>0</v>
      </c>
      <c r="AR65" s="194"/>
      <c r="AS65" s="194">
        <f t="shared" si="42"/>
        <v>0</v>
      </c>
      <c r="AT65" s="194"/>
      <c r="AU65" s="133">
        <f t="shared" si="43"/>
        <v>0</v>
      </c>
      <c r="AV65" s="194"/>
      <c r="AW65" s="133">
        <f t="shared" si="44"/>
        <v>0</v>
      </c>
      <c r="AX65" s="136">
        <f t="shared" si="45"/>
        <v>0</v>
      </c>
      <c r="AY65" s="197">
        <f t="shared" si="46"/>
        <v>12</v>
      </c>
      <c r="AZ65" s="198">
        <f t="shared" si="47"/>
        <v>136</v>
      </c>
    </row>
    <row r="66" spans="1:52" ht="15">
      <c r="A66" s="188">
        <v>62</v>
      </c>
      <c r="B66" s="189" t="s">
        <v>395</v>
      </c>
      <c r="C66" s="190">
        <v>21005</v>
      </c>
      <c r="D66" s="191" t="s">
        <v>85</v>
      </c>
      <c r="E66" s="192" t="s">
        <v>28</v>
      </c>
      <c r="F66" s="189" t="s">
        <v>85</v>
      </c>
      <c r="G66" s="193">
        <v>12</v>
      </c>
      <c r="H66" s="194">
        <f t="shared" si="25"/>
        <v>72</v>
      </c>
      <c r="I66" s="194"/>
      <c r="J66" s="194">
        <f t="shared" si="26"/>
        <v>0</v>
      </c>
      <c r="K66" s="194">
        <v>14</v>
      </c>
      <c r="L66" s="194">
        <f t="shared" si="27"/>
        <v>32</v>
      </c>
      <c r="M66" s="195"/>
      <c r="N66" s="194">
        <f t="shared" si="28"/>
        <v>0</v>
      </c>
      <c r="O66" s="195">
        <v>3</v>
      </c>
      <c r="P66" s="195">
        <f t="shared" si="48"/>
        <v>6</v>
      </c>
      <c r="Q66" s="195">
        <v>3</v>
      </c>
      <c r="R66" s="195">
        <f t="shared" si="29"/>
        <v>9</v>
      </c>
      <c r="S66" s="196">
        <f t="shared" si="30"/>
        <v>119</v>
      </c>
      <c r="T66" s="188"/>
      <c r="U66" s="194">
        <f t="shared" si="31"/>
        <v>0</v>
      </c>
      <c r="V66" s="194"/>
      <c r="W66" s="194">
        <f t="shared" si="32"/>
        <v>0</v>
      </c>
      <c r="X66" s="194"/>
      <c r="Y66" s="194">
        <f t="shared" si="33"/>
        <v>0</v>
      </c>
      <c r="Z66" s="194"/>
      <c r="AA66" s="194">
        <f t="shared" si="34"/>
        <v>0</v>
      </c>
      <c r="AB66" s="196">
        <f t="shared" si="35"/>
        <v>0</v>
      </c>
      <c r="AC66" s="188" t="s">
        <v>119</v>
      </c>
      <c r="AD66" s="194"/>
      <c r="AE66" s="196"/>
      <c r="AF66" s="188">
        <v>1</v>
      </c>
      <c r="AG66" s="194">
        <f t="shared" si="36"/>
        <v>12</v>
      </c>
      <c r="AH66" s="194"/>
      <c r="AI66" s="194">
        <f t="shared" si="37"/>
        <v>0</v>
      </c>
      <c r="AJ66" s="194">
        <v>1</v>
      </c>
      <c r="AK66" s="194">
        <f t="shared" si="38"/>
        <v>3</v>
      </c>
      <c r="AL66" s="194">
        <v>1</v>
      </c>
      <c r="AM66" s="194">
        <f t="shared" si="39"/>
        <v>1</v>
      </c>
      <c r="AN66" s="194"/>
      <c r="AO66" s="194">
        <f t="shared" si="40"/>
        <v>0</v>
      </c>
      <c r="AP66" s="194"/>
      <c r="AQ66" s="194">
        <f t="shared" si="41"/>
        <v>0</v>
      </c>
      <c r="AR66" s="194"/>
      <c r="AS66" s="194">
        <f t="shared" si="42"/>
        <v>0</v>
      </c>
      <c r="AT66" s="194"/>
      <c r="AU66" s="133">
        <f t="shared" si="43"/>
        <v>0</v>
      </c>
      <c r="AV66" s="194"/>
      <c r="AW66" s="133">
        <f t="shared" si="44"/>
        <v>0</v>
      </c>
      <c r="AX66" s="136">
        <f t="shared" si="45"/>
        <v>4</v>
      </c>
      <c r="AY66" s="197">
        <f t="shared" si="46"/>
        <v>16</v>
      </c>
      <c r="AZ66" s="198">
        <f t="shared" si="47"/>
        <v>135</v>
      </c>
    </row>
    <row r="67" spans="1:52" ht="15">
      <c r="A67" s="188">
        <v>63</v>
      </c>
      <c r="B67" s="189" t="s">
        <v>386</v>
      </c>
      <c r="C67" s="190">
        <v>22269</v>
      </c>
      <c r="D67" s="191" t="s">
        <v>85</v>
      </c>
      <c r="E67" s="192" t="s">
        <v>28</v>
      </c>
      <c r="F67" s="189" t="s">
        <v>85</v>
      </c>
      <c r="G67" s="193">
        <v>10</v>
      </c>
      <c r="H67" s="194">
        <f t="shared" si="25"/>
        <v>60</v>
      </c>
      <c r="I67" s="194"/>
      <c r="J67" s="194">
        <f t="shared" si="26"/>
        <v>0</v>
      </c>
      <c r="K67" s="194">
        <v>20</v>
      </c>
      <c r="L67" s="194">
        <f t="shared" si="27"/>
        <v>44</v>
      </c>
      <c r="M67" s="195"/>
      <c r="N67" s="194">
        <f t="shared" si="28"/>
        <v>0</v>
      </c>
      <c r="O67" s="195">
        <v>5</v>
      </c>
      <c r="P67" s="195">
        <f t="shared" si="48"/>
        <v>10</v>
      </c>
      <c r="Q67" s="195">
        <v>3</v>
      </c>
      <c r="R67" s="195">
        <f t="shared" si="29"/>
        <v>9</v>
      </c>
      <c r="S67" s="196">
        <f t="shared" si="30"/>
        <v>123</v>
      </c>
      <c r="T67" s="188"/>
      <c r="U67" s="194">
        <f t="shared" si="31"/>
        <v>0</v>
      </c>
      <c r="V67" s="194"/>
      <c r="W67" s="194">
        <f t="shared" si="32"/>
        <v>0</v>
      </c>
      <c r="X67" s="194"/>
      <c r="Y67" s="194">
        <f t="shared" si="33"/>
        <v>0</v>
      </c>
      <c r="Z67" s="194"/>
      <c r="AA67" s="194">
        <f t="shared" si="34"/>
        <v>0</v>
      </c>
      <c r="AB67" s="196">
        <f t="shared" si="35"/>
        <v>0</v>
      </c>
      <c r="AC67" s="188"/>
      <c r="AD67" s="194"/>
      <c r="AE67" s="196"/>
      <c r="AF67" s="188">
        <v>1</v>
      </c>
      <c r="AG67" s="194">
        <f t="shared" si="36"/>
        <v>12</v>
      </c>
      <c r="AH67" s="194"/>
      <c r="AI67" s="194">
        <f t="shared" si="37"/>
        <v>0</v>
      </c>
      <c r="AJ67" s="194"/>
      <c r="AK67" s="194">
        <f t="shared" si="38"/>
        <v>0</v>
      </c>
      <c r="AL67" s="194"/>
      <c r="AM67" s="194">
        <f t="shared" si="39"/>
        <v>0</v>
      </c>
      <c r="AN67" s="194"/>
      <c r="AO67" s="194">
        <f t="shared" si="40"/>
        <v>0</v>
      </c>
      <c r="AP67" s="194"/>
      <c r="AQ67" s="194">
        <f t="shared" si="41"/>
        <v>0</v>
      </c>
      <c r="AR67" s="194"/>
      <c r="AS67" s="194">
        <f t="shared" si="42"/>
        <v>0</v>
      </c>
      <c r="AT67" s="133"/>
      <c r="AU67" s="133">
        <f t="shared" si="43"/>
        <v>0</v>
      </c>
      <c r="AV67" s="133"/>
      <c r="AW67" s="133">
        <f t="shared" si="44"/>
        <v>0</v>
      </c>
      <c r="AX67" s="136">
        <f t="shared" si="45"/>
        <v>0</v>
      </c>
      <c r="AY67" s="197">
        <f t="shared" si="46"/>
        <v>12</v>
      </c>
      <c r="AZ67" s="198">
        <f t="shared" si="47"/>
        <v>135</v>
      </c>
    </row>
    <row r="68" spans="1:52" ht="15">
      <c r="A68" s="188">
        <v>64</v>
      </c>
      <c r="B68" s="189" t="s">
        <v>411</v>
      </c>
      <c r="C68" s="190">
        <v>24672</v>
      </c>
      <c r="D68" s="191" t="s">
        <v>85</v>
      </c>
      <c r="E68" s="192" t="s">
        <v>28</v>
      </c>
      <c r="F68" s="189" t="s">
        <v>85</v>
      </c>
      <c r="G68" s="193">
        <v>10</v>
      </c>
      <c r="H68" s="194">
        <f t="shared" si="25"/>
        <v>60</v>
      </c>
      <c r="I68" s="194"/>
      <c r="J68" s="194">
        <f t="shared" si="26"/>
        <v>0</v>
      </c>
      <c r="K68" s="194">
        <v>17</v>
      </c>
      <c r="L68" s="194">
        <f t="shared" si="27"/>
        <v>38</v>
      </c>
      <c r="M68" s="195"/>
      <c r="N68" s="194">
        <f t="shared" si="28"/>
        <v>0</v>
      </c>
      <c r="O68" s="195">
        <v>5</v>
      </c>
      <c r="P68" s="195">
        <f t="shared" si="48"/>
        <v>10</v>
      </c>
      <c r="Q68" s="195">
        <v>3</v>
      </c>
      <c r="R68" s="195">
        <f t="shared" si="29"/>
        <v>9</v>
      </c>
      <c r="S68" s="196">
        <f t="shared" si="30"/>
        <v>117</v>
      </c>
      <c r="T68" s="188"/>
      <c r="U68" s="194">
        <f t="shared" si="31"/>
        <v>0</v>
      </c>
      <c r="V68" s="194"/>
      <c r="W68" s="194">
        <f t="shared" si="32"/>
        <v>0</v>
      </c>
      <c r="X68" s="194"/>
      <c r="Y68" s="194">
        <f t="shared" si="33"/>
        <v>0</v>
      </c>
      <c r="Z68" s="194"/>
      <c r="AA68" s="194">
        <f t="shared" si="34"/>
        <v>0</v>
      </c>
      <c r="AB68" s="196">
        <f t="shared" si="35"/>
        <v>0</v>
      </c>
      <c r="AC68" s="188"/>
      <c r="AD68" s="194"/>
      <c r="AE68" s="196"/>
      <c r="AF68" s="188">
        <v>1</v>
      </c>
      <c r="AG68" s="194">
        <f t="shared" si="36"/>
        <v>12</v>
      </c>
      <c r="AH68" s="194"/>
      <c r="AI68" s="194">
        <f t="shared" si="37"/>
        <v>0</v>
      </c>
      <c r="AJ68" s="194">
        <v>1</v>
      </c>
      <c r="AK68" s="194">
        <f t="shared" si="38"/>
        <v>3</v>
      </c>
      <c r="AL68" s="194">
        <v>1</v>
      </c>
      <c r="AM68" s="194">
        <f t="shared" si="39"/>
        <v>1</v>
      </c>
      <c r="AN68" s="194"/>
      <c r="AO68" s="194">
        <f t="shared" si="40"/>
        <v>0</v>
      </c>
      <c r="AP68" s="194"/>
      <c r="AQ68" s="194">
        <f t="shared" si="41"/>
        <v>0</v>
      </c>
      <c r="AR68" s="194">
        <v>1</v>
      </c>
      <c r="AS68" s="194">
        <f t="shared" si="42"/>
        <v>1</v>
      </c>
      <c r="AT68" s="194"/>
      <c r="AU68" s="133">
        <f t="shared" si="43"/>
        <v>0</v>
      </c>
      <c r="AV68" s="194"/>
      <c r="AW68" s="133">
        <f t="shared" si="44"/>
        <v>0</v>
      </c>
      <c r="AX68" s="136">
        <f t="shared" si="45"/>
        <v>5</v>
      </c>
      <c r="AY68" s="197">
        <f t="shared" si="46"/>
        <v>17</v>
      </c>
      <c r="AZ68" s="198">
        <f t="shared" si="47"/>
        <v>134</v>
      </c>
    </row>
    <row r="69" spans="1:52" ht="15">
      <c r="A69" s="188">
        <v>65</v>
      </c>
      <c r="B69" s="189" t="s">
        <v>209</v>
      </c>
      <c r="C69" s="259">
        <v>24754</v>
      </c>
      <c r="D69" s="191" t="s">
        <v>85</v>
      </c>
      <c r="E69" s="192" t="s">
        <v>28</v>
      </c>
      <c r="F69" s="189" t="s">
        <v>85</v>
      </c>
      <c r="G69" s="192">
        <v>10</v>
      </c>
      <c r="H69" s="189">
        <f aca="true" t="shared" si="49" ref="H69:H75">G69*6</f>
        <v>60</v>
      </c>
      <c r="I69" s="189"/>
      <c r="J69" s="189">
        <f aca="true" t="shared" si="50" ref="J69:J75">I69*6</f>
        <v>0</v>
      </c>
      <c r="K69" s="189">
        <v>18</v>
      </c>
      <c r="L69" s="189">
        <f aca="true" t="shared" si="51" ref="L69:L75">IF(K69&gt;4,K69*2+4,K69*3)</f>
        <v>40</v>
      </c>
      <c r="M69" s="260"/>
      <c r="N69" s="189">
        <f aca="true" t="shared" si="52" ref="N69:N75">IF(M69&gt;4,M69*2+4,M69*3)</f>
        <v>0</v>
      </c>
      <c r="O69" s="260">
        <v>5</v>
      </c>
      <c r="P69" s="260">
        <f t="shared" si="48"/>
        <v>10</v>
      </c>
      <c r="Q69" s="260">
        <v>3</v>
      </c>
      <c r="R69" s="260">
        <f aca="true" t="shared" si="53" ref="R69:R75">Q69*3</f>
        <v>9</v>
      </c>
      <c r="S69" s="191">
        <f aca="true" t="shared" si="54" ref="S69:S75">H69+J69+L69+N69+P69+R69</f>
        <v>119</v>
      </c>
      <c r="T69" s="258"/>
      <c r="U69" s="189">
        <f aca="true" t="shared" si="55" ref="U69:U75">IF(T69=0,0,6)</f>
        <v>0</v>
      </c>
      <c r="V69" s="189"/>
      <c r="W69" s="189">
        <f aca="true" t="shared" si="56" ref="W69:W75">V69*4</f>
        <v>0</v>
      </c>
      <c r="X69" s="189"/>
      <c r="Y69" s="189">
        <f aca="true" t="shared" si="57" ref="Y69:Y75">X69*3</f>
        <v>0</v>
      </c>
      <c r="Z69" s="189"/>
      <c r="AA69" s="189">
        <f aca="true" t="shared" si="58" ref="AA69:AA75">IF(Z69=0,0,6)</f>
        <v>0</v>
      </c>
      <c r="AB69" s="191">
        <f aca="true" t="shared" si="59" ref="AB69:AB75">U69+W69+Y69+AA69</f>
        <v>0</v>
      </c>
      <c r="AC69" s="258" t="s">
        <v>119</v>
      </c>
      <c r="AD69" s="189"/>
      <c r="AE69" s="191"/>
      <c r="AF69" s="258">
        <v>1</v>
      </c>
      <c r="AG69" s="189">
        <f aca="true" t="shared" si="60" ref="AG69:AG75">AF69*12</f>
        <v>12</v>
      </c>
      <c r="AH69" s="189"/>
      <c r="AI69" s="189">
        <f aca="true" t="shared" si="61" ref="AI69:AI75">AH69*5</f>
        <v>0</v>
      </c>
      <c r="AJ69" s="189">
        <v>1</v>
      </c>
      <c r="AK69" s="189">
        <f aca="true" t="shared" si="62" ref="AK69:AK75">AJ69*3</f>
        <v>3</v>
      </c>
      <c r="AL69" s="189"/>
      <c r="AM69" s="189">
        <f aca="true" t="shared" si="63" ref="AM69:AM75">AL69*1</f>
        <v>0</v>
      </c>
      <c r="AN69" s="189"/>
      <c r="AO69" s="189">
        <f aca="true" t="shared" si="64" ref="AO69:AO75">AN69*5</f>
        <v>0</v>
      </c>
      <c r="AP69" s="189"/>
      <c r="AQ69" s="189">
        <f aca="true" t="shared" si="65" ref="AQ69:AQ75">AP69*5</f>
        <v>0</v>
      </c>
      <c r="AR69" s="189"/>
      <c r="AS69" s="189">
        <f aca="true" t="shared" si="66" ref="AS69:AS75">AR69*1</f>
        <v>0</v>
      </c>
      <c r="AT69" s="189"/>
      <c r="AU69" s="189">
        <f aca="true" t="shared" si="67" ref="AU69:AU75">AT69*0.5</f>
        <v>0</v>
      </c>
      <c r="AV69" s="189"/>
      <c r="AW69" s="189">
        <f aca="true" t="shared" si="68" ref="AW69:AW75">AV69*1</f>
        <v>0</v>
      </c>
      <c r="AX69" s="261">
        <f aca="true" t="shared" si="69" ref="AX69:AX75">IF(AI69+AK69+AM69+AO69+AQ69+AS69+AU69+AW69&gt;10,10,AI69+AK69+AM69+AO69+AQ69+AS69+AU69+AW69)</f>
        <v>3</v>
      </c>
      <c r="AY69" s="262">
        <f aca="true" t="shared" si="70" ref="AY69:AY75">AG69+AX69</f>
        <v>15</v>
      </c>
      <c r="AZ69" s="263">
        <f aca="true" t="shared" si="71" ref="AZ69:AZ75">S69+AB69+AY69</f>
        <v>134</v>
      </c>
    </row>
    <row r="70" spans="1:52" ht="15">
      <c r="A70" s="188">
        <v>66</v>
      </c>
      <c r="B70" s="189" t="s">
        <v>392</v>
      </c>
      <c r="C70" s="190">
        <v>24508</v>
      </c>
      <c r="D70" s="191" t="s">
        <v>85</v>
      </c>
      <c r="E70" s="192" t="s">
        <v>28</v>
      </c>
      <c r="F70" s="189" t="s">
        <v>85</v>
      </c>
      <c r="G70" s="193">
        <v>10</v>
      </c>
      <c r="H70" s="194">
        <f t="shared" si="49"/>
        <v>60</v>
      </c>
      <c r="I70" s="194"/>
      <c r="J70" s="194">
        <f t="shared" si="50"/>
        <v>0</v>
      </c>
      <c r="K70" s="194">
        <v>13</v>
      </c>
      <c r="L70" s="194">
        <f t="shared" si="51"/>
        <v>30</v>
      </c>
      <c r="M70" s="195"/>
      <c r="N70" s="194">
        <f t="shared" si="52"/>
        <v>0</v>
      </c>
      <c r="O70" s="195">
        <v>5</v>
      </c>
      <c r="P70" s="195">
        <f t="shared" si="48"/>
        <v>10</v>
      </c>
      <c r="Q70" s="195">
        <v>3</v>
      </c>
      <c r="R70" s="195">
        <f t="shared" si="53"/>
        <v>9</v>
      </c>
      <c r="S70" s="196">
        <f t="shared" si="54"/>
        <v>109</v>
      </c>
      <c r="T70" s="188"/>
      <c r="U70" s="194">
        <f t="shared" si="55"/>
        <v>0</v>
      </c>
      <c r="V70" s="194"/>
      <c r="W70" s="194">
        <f t="shared" si="56"/>
        <v>0</v>
      </c>
      <c r="X70" s="194"/>
      <c r="Y70" s="194">
        <f t="shared" si="57"/>
        <v>0</v>
      </c>
      <c r="Z70" s="194"/>
      <c r="AA70" s="194">
        <f t="shared" si="58"/>
        <v>0</v>
      </c>
      <c r="AB70" s="196">
        <f t="shared" si="59"/>
        <v>0</v>
      </c>
      <c r="AC70" s="188"/>
      <c r="AD70" s="194"/>
      <c r="AE70" s="196"/>
      <c r="AF70" s="188">
        <v>1</v>
      </c>
      <c r="AG70" s="194">
        <f t="shared" si="60"/>
        <v>12</v>
      </c>
      <c r="AH70" s="194">
        <v>1</v>
      </c>
      <c r="AI70" s="194">
        <f t="shared" si="61"/>
        <v>5</v>
      </c>
      <c r="AJ70" s="194">
        <v>1</v>
      </c>
      <c r="AK70" s="194">
        <f t="shared" si="62"/>
        <v>3</v>
      </c>
      <c r="AL70" s="194"/>
      <c r="AM70" s="194">
        <f t="shared" si="63"/>
        <v>0</v>
      </c>
      <c r="AN70" s="194">
        <v>1</v>
      </c>
      <c r="AO70" s="194">
        <f t="shared" si="64"/>
        <v>5</v>
      </c>
      <c r="AP70" s="194"/>
      <c r="AQ70" s="194">
        <f t="shared" si="65"/>
        <v>0</v>
      </c>
      <c r="AR70" s="194">
        <v>1</v>
      </c>
      <c r="AS70" s="194">
        <f t="shared" si="66"/>
        <v>1</v>
      </c>
      <c r="AT70" s="194"/>
      <c r="AU70" s="133">
        <f t="shared" si="67"/>
        <v>0</v>
      </c>
      <c r="AV70" s="194"/>
      <c r="AW70" s="133">
        <f t="shared" si="68"/>
        <v>0</v>
      </c>
      <c r="AX70" s="136">
        <f t="shared" si="69"/>
        <v>10</v>
      </c>
      <c r="AY70" s="197">
        <f t="shared" si="70"/>
        <v>22</v>
      </c>
      <c r="AZ70" s="198">
        <f t="shared" si="71"/>
        <v>131</v>
      </c>
    </row>
    <row r="71" spans="1:52" ht="15">
      <c r="A71" s="188">
        <v>67</v>
      </c>
      <c r="B71" s="189" t="s">
        <v>447</v>
      </c>
      <c r="C71" s="190">
        <v>25438</v>
      </c>
      <c r="D71" s="191" t="s">
        <v>85</v>
      </c>
      <c r="E71" s="192" t="s">
        <v>28</v>
      </c>
      <c r="F71" s="189" t="s">
        <v>85</v>
      </c>
      <c r="G71" s="193">
        <v>10</v>
      </c>
      <c r="H71" s="194">
        <f t="shared" si="49"/>
        <v>60</v>
      </c>
      <c r="I71" s="194"/>
      <c r="J71" s="194">
        <f t="shared" si="50"/>
        <v>0</v>
      </c>
      <c r="K71" s="194">
        <v>18</v>
      </c>
      <c r="L71" s="194">
        <f t="shared" si="51"/>
        <v>40</v>
      </c>
      <c r="M71" s="195"/>
      <c r="N71" s="194">
        <f t="shared" si="52"/>
        <v>0</v>
      </c>
      <c r="O71" s="195">
        <v>5</v>
      </c>
      <c r="P71" s="195">
        <f t="shared" si="48"/>
        <v>10</v>
      </c>
      <c r="Q71" s="195">
        <v>3</v>
      </c>
      <c r="R71" s="195">
        <f t="shared" si="53"/>
        <v>9</v>
      </c>
      <c r="S71" s="196">
        <f t="shared" si="54"/>
        <v>119</v>
      </c>
      <c r="T71" s="188"/>
      <c r="U71" s="194">
        <f t="shared" si="55"/>
        <v>0</v>
      </c>
      <c r="V71" s="194"/>
      <c r="W71" s="194">
        <f t="shared" si="56"/>
        <v>0</v>
      </c>
      <c r="X71" s="194"/>
      <c r="Y71" s="194">
        <f t="shared" si="57"/>
        <v>0</v>
      </c>
      <c r="Z71" s="194"/>
      <c r="AA71" s="194">
        <f t="shared" si="58"/>
        <v>0</v>
      </c>
      <c r="AB71" s="196">
        <f t="shared" si="59"/>
        <v>0</v>
      </c>
      <c r="AC71" s="188"/>
      <c r="AD71" s="194"/>
      <c r="AE71" s="196"/>
      <c r="AF71" s="188">
        <v>1</v>
      </c>
      <c r="AG71" s="194">
        <f t="shared" si="60"/>
        <v>12</v>
      </c>
      <c r="AH71" s="194"/>
      <c r="AI71" s="194">
        <f t="shared" si="61"/>
        <v>0</v>
      </c>
      <c r="AJ71" s="194"/>
      <c r="AK71" s="194">
        <f t="shared" si="62"/>
        <v>0</v>
      </c>
      <c r="AL71" s="194"/>
      <c r="AM71" s="194">
        <f t="shared" si="63"/>
        <v>0</v>
      </c>
      <c r="AN71" s="194"/>
      <c r="AO71" s="194">
        <f t="shared" si="64"/>
        <v>0</v>
      </c>
      <c r="AP71" s="194"/>
      <c r="AQ71" s="194">
        <f t="shared" si="65"/>
        <v>0</v>
      </c>
      <c r="AR71" s="194"/>
      <c r="AS71" s="194">
        <f t="shared" si="66"/>
        <v>0</v>
      </c>
      <c r="AT71" s="194"/>
      <c r="AU71" s="133">
        <f t="shared" si="67"/>
        <v>0</v>
      </c>
      <c r="AV71" s="194"/>
      <c r="AW71" s="133">
        <f t="shared" si="68"/>
        <v>0</v>
      </c>
      <c r="AX71" s="136">
        <f t="shared" si="69"/>
        <v>0</v>
      </c>
      <c r="AY71" s="197">
        <f t="shared" si="70"/>
        <v>12</v>
      </c>
      <c r="AZ71" s="198">
        <f t="shared" si="71"/>
        <v>131</v>
      </c>
    </row>
    <row r="72" spans="1:52" ht="15">
      <c r="A72" s="188">
        <v>68</v>
      </c>
      <c r="B72" s="189" t="s">
        <v>460</v>
      </c>
      <c r="C72" s="190">
        <v>23787</v>
      </c>
      <c r="D72" s="191" t="s">
        <v>256</v>
      </c>
      <c r="E72" s="192" t="s">
        <v>28</v>
      </c>
      <c r="F72" s="189" t="s">
        <v>85</v>
      </c>
      <c r="G72" s="193">
        <v>12</v>
      </c>
      <c r="H72" s="194">
        <f t="shared" si="49"/>
        <v>72</v>
      </c>
      <c r="I72" s="194"/>
      <c r="J72" s="194">
        <f t="shared" si="50"/>
        <v>0</v>
      </c>
      <c r="K72" s="194">
        <v>10</v>
      </c>
      <c r="L72" s="194">
        <f t="shared" si="51"/>
        <v>24</v>
      </c>
      <c r="M72" s="195"/>
      <c r="N72" s="194">
        <f t="shared" si="52"/>
        <v>0</v>
      </c>
      <c r="O72" s="195">
        <v>5</v>
      </c>
      <c r="P72" s="195">
        <f t="shared" si="48"/>
        <v>10</v>
      </c>
      <c r="Q72" s="195">
        <v>2</v>
      </c>
      <c r="R72" s="195">
        <f t="shared" si="53"/>
        <v>6</v>
      </c>
      <c r="S72" s="196">
        <f t="shared" si="54"/>
        <v>112</v>
      </c>
      <c r="T72" s="188"/>
      <c r="U72" s="194">
        <f t="shared" si="55"/>
        <v>0</v>
      </c>
      <c r="V72" s="194"/>
      <c r="W72" s="194">
        <f t="shared" si="56"/>
        <v>0</v>
      </c>
      <c r="X72" s="194"/>
      <c r="Y72" s="194">
        <f t="shared" si="57"/>
        <v>0</v>
      </c>
      <c r="Z72" s="194"/>
      <c r="AA72" s="194">
        <f t="shared" si="58"/>
        <v>0</v>
      </c>
      <c r="AB72" s="196">
        <f t="shared" si="59"/>
        <v>0</v>
      </c>
      <c r="AC72" s="188"/>
      <c r="AD72" s="194"/>
      <c r="AE72" s="196"/>
      <c r="AF72" s="188">
        <v>1</v>
      </c>
      <c r="AG72" s="194">
        <f t="shared" si="60"/>
        <v>12</v>
      </c>
      <c r="AH72" s="194"/>
      <c r="AI72" s="194">
        <f t="shared" si="61"/>
        <v>0</v>
      </c>
      <c r="AJ72" s="194">
        <v>1</v>
      </c>
      <c r="AK72" s="194">
        <f t="shared" si="62"/>
        <v>3</v>
      </c>
      <c r="AL72" s="194"/>
      <c r="AM72" s="194">
        <f t="shared" si="63"/>
        <v>0</v>
      </c>
      <c r="AN72" s="194"/>
      <c r="AO72" s="194">
        <f t="shared" si="64"/>
        <v>0</v>
      </c>
      <c r="AP72" s="194"/>
      <c r="AQ72" s="194">
        <f t="shared" si="65"/>
        <v>0</v>
      </c>
      <c r="AR72" s="194"/>
      <c r="AS72" s="194">
        <f t="shared" si="66"/>
        <v>0</v>
      </c>
      <c r="AT72" s="194"/>
      <c r="AU72" s="133">
        <f t="shared" si="67"/>
        <v>0</v>
      </c>
      <c r="AV72" s="194"/>
      <c r="AW72" s="133">
        <f t="shared" si="68"/>
        <v>0</v>
      </c>
      <c r="AX72" s="136">
        <f t="shared" si="69"/>
        <v>3</v>
      </c>
      <c r="AY72" s="197">
        <f t="shared" si="70"/>
        <v>15</v>
      </c>
      <c r="AZ72" s="198">
        <f t="shared" si="71"/>
        <v>127</v>
      </c>
    </row>
    <row r="73" spans="1:52" ht="15">
      <c r="A73" s="188">
        <v>69</v>
      </c>
      <c r="B73" s="189" t="s">
        <v>448</v>
      </c>
      <c r="C73" s="190">
        <v>23791</v>
      </c>
      <c r="D73" s="189" t="s">
        <v>85</v>
      </c>
      <c r="E73" s="189" t="s">
        <v>28</v>
      </c>
      <c r="F73" s="189" t="s">
        <v>85</v>
      </c>
      <c r="G73" s="193">
        <v>10</v>
      </c>
      <c r="H73" s="194">
        <f t="shared" si="49"/>
        <v>60</v>
      </c>
      <c r="I73" s="194"/>
      <c r="J73" s="194">
        <f t="shared" si="50"/>
        <v>0</v>
      </c>
      <c r="K73" s="194">
        <v>16</v>
      </c>
      <c r="L73" s="194">
        <f t="shared" si="51"/>
        <v>36</v>
      </c>
      <c r="M73" s="194"/>
      <c r="N73" s="194">
        <f t="shared" si="52"/>
        <v>0</v>
      </c>
      <c r="O73" s="194">
        <v>5</v>
      </c>
      <c r="P73" s="195">
        <f t="shared" si="48"/>
        <v>10</v>
      </c>
      <c r="Q73" s="194">
        <v>3</v>
      </c>
      <c r="R73" s="195">
        <f t="shared" si="53"/>
        <v>9</v>
      </c>
      <c r="S73" s="196">
        <f t="shared" si="54"/>
        <v>115</v>
      </c>
      <c r="T73" s="194"/>
      <c r="U73" s="194">
        <f t="shared" si="55"/>
        <v>0</v>
      </c>
      <c r="V73" s="194"/>
      <c r="W73" s="194">
        <f t="shared" si="56"/>
        <v>0</v>
      </c>
      <c r="X73" s="194"/>
      <c r="Y73" s="194">
        <f t="shared" si="57"/>
        <v>0</v>
      </c>
      <c r="Z73" s="194"/>
      <c r="AA73" s="194">
        <f t="shared" si="58"/>
        <v>0</v>
      </c>
      <c r="AB73" s="194">
        <f t="shared" si="59"/>
        <v>0</v>
      </c>
      <c r="AC73" s="194" t="s">
        <v>119</v>
      </c>
      <c r="AD73" s="194"/>
      <c r="AE73" s="194"/>
      <c r="AF73" s="194">
        <v>1</v>
      </c>
      <c r="AG73" s="194">
        <f t="shared" si="60"/>
        <v>12</v>
      </c>
      <c r="AH73" s="194"/>
      <c r="AI73" s="194">
        <f t="shared" si="61"/>
        <v>0</v>
      </c>
      <c r="AJ73" s="194"/>
      <c r="AK73" s="194">
        <f t="shared" si="62"/>
        <v>0</v>
      </c>
      <c r="AL73" s="194"/>
      <c r="AM73" s="194">
        <f t="shared" si="63"/>
        <v>0</v>
      </c>
      <c r="AN73" s="194"/>
      <c r="AO73" s="194">
        <f t="shared" si="64"/>
        <v>0</v>
      </c>
      <c r="AP73" s="194"/>
      <c r="AQ73" s="194">
        <f t="shared" si="65"/>
        <v>0</v>
      </c>
      <c r="AR73" s="194"/>
      <c r="AS73" s="194">
        <f t="shared" si="66"/>
        <v>0</v>
      </c>
      <c r="AT73" s="194"/>
      <c r="AU73" s="133">
        <f t="shared" si="67"/>
        <v>0</v>
      </c>
      <c r="AV73" s="194"/>
      <c r="AW73" s="133">
        <f t="shared" si="68"/>
        <v>0</v>
      </c>
      <c r="AX73" s="136">
        <f t="shared" si="69"/>
        <v>0</v>
      </c>
      <c r="AY73" s="199">
        <f t="shared" si="70"/>
        <v>12</v>
      </c>
      <c r="AZ73" s="199">
        <f t="shared" si="71"/>
        <v>127</v>
      </c>
    </row>
    <row r="74" spans="1:52" ht="15">
      <c r="A74" s="188">
        <v>70</v>
      </c>
      <c r="B74" s="189" t="s">
        <v>442</v>
      </c>
      <c r="C74" s="190">
        <v>25019</v>
      </c>
      <c r="D74" s="191" t="s">
        <v>85</v>
      </c>
      <c r="E74" s="192" t="s">
        <v>28</v>
      </c>
      <c r="F74" s="260" t="s">
        <v>85</v>
      </c>
      <c r="G74" s="188">
        <v>10</v>
      </c>
      <c r="H74" s="194">
        <f t="shared" si="49"/>
        <v>60</v>
      </c>
      <c r="I74" s="194"/>
      <c r="J74" s="194">
        <f t="shared" si="50"/>
        <v>0</v>
      </c>
      <c r="K74" s="194">
        <v>14</v>
      </c>
      <c r="L74" s="194">
        <f t="shared" si="51"/>
        <v>32</v>
      </c>
      <c r="M74" s="195"/>
      <c r="N74" s="194">
        <f t="shared" si="52"/>
        <v>0</v>
      </c>
      <c r="O74" s="195">
        <v>5</v>
      </c>
      <c r="P74" s="195">
        <f t="shared" si="48"/>
        <v>10</v>
      </c>
      <c r="Q74" s="195">
        <v>3</v>
      </c>
      <c r="R74" s="195">
        <f t="shared" si="53"/>
        <v>9</v>
      </c>
      <c r="S74" s="196">
        <f t="shared" si="54"/>
        <v>111</v>
      </c>
      <c r="T74" s="188"/>
      <c r="U74" s="194">
        <f t="shared" si="55"/>
        <v>0</v>
      </c>
      <c r="V74" s="194"/>
      <c r="W74" s="194">
        <f t="shared" si="56"/>
        <v>0</v>
      </c>
      <c r="X74" s="194"/>
      <c r="Y74" s="194">
        <f t="shared" si="57"/>
        <v>0</v>
      </c>
      <c r="Z74" s="194"/>
      <c r="AA74" s="194">
        <f t="shared" si="58"/>
        <v>0</v>
      </c>
      <c r="AB74" s="196">
        <f t="shared" si="59"/>
        <v>0</v>
      </c>
      <c r="AC74" s="188"/>
      <c r="AD74" s="194"/>
      <c r="AE74" s="196" t="s">
        <v>119</v>
      </c>
      <c r="AF74" s="188">
        <v>1</v>
      </c>
      <c r="AG74" s="194">
        <f t="shared" si="60"/>
        <v>12</v>
      </c>
      <c r="AH74" s="194"/>
      <c r="AI74" s="194">
        <f t="shared" si="61"/>
        <v>0</v>
      </c>
      <c r="AJ74" s="194"/>
      <c r="AK74" s="194">
        <f t="shared" si="62"/>
        <v>0</v>
      </c>
      <c r="AL74" s="194"/>
      <c r="AM74" s="194">
        <f t="shared" si="63"/>
        <v>0</v>
      </c>
      <c r="AN74" s="194"/>
      <c r="AO74" s="194">
        <f t="shared" si="64"/>
        <v>0</v>
      </c>
      <c r="AP74" s="194"/>
      <c r="AQ74" s="194">
        <f t="shared" si="65"/>
        <v>0</v>
      </c>
      <c r="AR74" s="194">
        <v>1</v>
      </c>
      <c r="AS74" s="194">
        <f t="shared" si="66"/>
        <v>1</v>
      </c>
      <c r="AT74" s="194">
        <v>1</v>
      </c>
      <c r="AU74" s="133">
        <f t="shared" si="67"/>
        <v>0.5</v>
      </c>
      <c r="AV74" s="194"/>
      <c r="AW74" s="133">
        <f t="shared" si="68"/>
        <v>0</v>
      </c>
      <c r="AX74" s="136">
        <f t="shared" si="69"/>
        <v>1.5</v>
      </c>
      <c r="AY74" s="197">
        <f t="shared" si="70"/>
        <v>13.5</v>
      </c>
      <c r="AZ74" s="198">
        <f t="shared" si="71"/>
        <v>124.5</v>
      </c>
    </row>
    <row r="75" spans="1:52" ht="15">
      <c r="A75" s="188">
        <v>71</v>
      </c>
      <c r="B75" s="189" t="s">
        <v>449</v>
      </c>
      <c r="C75" s="190">
        <v>23805</v>
      </c>
      <c r="D75" s="191" t="s">
        <v>85</v>
      </c>
      <c r="E75" s="192" t="s">
        <v>28</v>
      </c>
      <c r="F75" s="260" t="s">
        <v>85</v>
      </c>
      <c r="G75" s="188">
        <v>10</v>
      </c>
      <c r="H75" s="194">
        <f t="shared" si="49"/>
        <v>60</v>
      </c>
      <c r="I75" s="194"/>
      <c r="J75" s="194">
        <f t="shared" si="50"/>
        <v>0</v>
      </c>
      <c r="K75" s="194">
        <v>13</v>
      </c>
      <c r="L75" s="194">
        <f t="shared" si="51"/>
        <v>30</v>
      </c>
      <c r="M75" s="195"/>
      <c r="N75" s="194">
        <f t="shared" si="52"/>
        <v>0</v>
      </c>
      <c r="O75" s="195"/>
      <c r="P75" s="195">
        <f t="shared" si="48"/>
        <v>0</v>
      </c>
      <c r="Q75" s="195">
        <v>2</v>
      </c>
      <c r="R75" s="195">
        <f t="shared" si="53"/>
        <v>6</v>
      </c>
      <c r="S75" s="196">
        <f t="shared" si="54"/>
        <v>96</v>
      </c>
      <c r="T75" s="188"/>
      <c r="U75" s="194">
        <f t="shared" si="55"/>
        <v>0</v>
      </c>
      <c r="V75" s="194"/>
      <c r="W75" s="194">
        <f t="shared" si="56"/>
        <v>0</v>
      </c>
      <c r="X75" s="194"/>
      <c r="Y75" s="194">
        <f t="shared" si="57"/>
        <v>0</v>
      </c>
      <c r="Z75" s="194"/>
      <c r="AA75" s="194">
        <f t="shared" si="58"/>
        <v>0</v>
      </c>
      <c r="AB75" s="196">
        <f t="shared" si="59"/>
        <v>0</v>
      </c>
      <c r="AC75" s="188"/>
      <c r="AD75" s="194"/>
      <c r="AE75" s="196"/>
      <c r="AF75" s="188">
        <v>1</v>
      </c>
      <c r="AG75" s="194">
        <f t="shared" si="60"/>
        <v>12</v>
      </c>
      <c r="AH75" s="194"/>
      <c r="AI75" s="194">
        <f t="shared" si="61"/>
        <v>0</v>
      </c>
      <c r="AJ75" s="194">
        <v>1</v>
      </c>
      <c r="AK75" s="194">
        <f t="shared" si="62"/>
        <v>3</v>
      </c>
      <c r="AL75" s="194"/>
      <c r="AM75" s="194">
        <f t="shared" si="63"/>
        <v>0</v>
      </c>
      <c r="AN75" s="194"/>
      <c r="AO75" s="194">
        <f t="shared" si="64"/>
        <v>0</v>
      </c>
      <c r="AP75" s="194"/>
      <c r="AQ75" s="194">
        <f t="shared" si="65"/>
        <v>0</v>
      </c>
      <c r="AR75" s="194"/>
      <c r="AS75" s="194">
        <f t="shared" si="66"/>
        <v>0</v>
      </c>
      <c r="AT75" s="194"/>
      <c r="AU75" s="133">
        <f t="shared" si="67"/>
        <v>0</v>
      </c>
      <c r="AV75" s="194"/>
      <c r="AW75" s="133">
        <f t="shared" si="68"/>
        <v>0</v>
      </c>
      <c r="AX75" s="136">
        <f t="shared" si="69"/>
        <v>3</v>
      </c>
      <c r="AY75" s="197">
        <f t="shared" si="70"/>
        <v>15</v>
      </c>
      <c r="AZ75" s="198">
        <f t="shared" si="71"/>
        <v>111</v>
      </c>
    </row>
  </sheetData>
  <sheetProtection/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9"/>
  <sheetViews>
    <sheetView zoomScale="85" zoomScaleNormal="85" zoomScalePageLayoutView="0" workbookViewId="0" topLeftCell="A5">
      <selection activeCell="D43" sqref="D43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6.8515625" style="6" customWidth="1"/>
    <col min="53" max="53" width="25.140625" style="1" customWidth="1"/>
    <col min="54" max="16384" width="9.140625" style="1" customWidth="1"/>
  </cols>
  <sheetData>
    <row r="1" spans="1:52" ht="39" customHeight="1">
      <c r="A1" s="266" t="s">
        <v>359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31.5" customHeight="1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8" t="s">
        <v>371</v>
      </c>
      <c r="B3" s="289"/>
      <c r="C3" s="289"/>
      <c r="D3" s="290"/>
      <c r="E3" s="14"/>
      <c r="F3" s="15"/>
      <c r="G3" s="333" t="s">
        <v>6</v>
      </c>
      <c r="H3" s="308"/>
      <c r="I3" s="308"/>
      <c r="J3" s="308"/>
      <c r="K3" s="308"/>
      <c r="L3" s="308"/>
      <c r="M3" s="334"/>
      <c r="N3" s="334"/>
      <c r="O3" s="334"/>
      <c r="P3" s="334"/>
      <c r="Q3" s="334"/>
      <c r="R3" s="334"/>
      <c r="S3" s="309"/>
      <c r="T3" s="307" t="s">
        <v>11</v>
      </c>
      <c r="U3" s="308"/>
      <c r="V3" s="308"/>
      <c r="W3" s="308"/>
      <c r="X3" s="308"/>
      <c r="Y3" s="308"/>
      <c r="Z3" s="308"/>
      <c r="AA3" s="308"/>
      <c r="AB3" s="309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286" t="s">
        <v>24</v>
      </c>
    </row>
    <row r="4" spans="1:52" ht="166.5" customHeight="1">
      <c r="A4" s="16" t="s">
        <v>372</v>
      </c>
      <c r="B4" s="8" t="s">
        <v>0</v>
      </c>
      <c r="C4" s="331" t="s">
        <v>1</v>
      </c>
      <c r="D4" s="332"/>
      <c r="E4" s="9"/>
      <c r="F4" s="3"/>
      <c r="G4" s="27" t="s">
        <v>2</v>
      </c>
      <c r="H4" s="19" t="s">
        <v>3</v>
      </c>
      <c r="I4" s="19" t="s">
        <v>367</v>
      </c>
      <c r="J4" s="19" t="s">
        <v>3</v>
      </c>
      <c r="K4" s="19" t="s">
        <v>4</v>
      </c>
      <c r="L4" s="19" t="s">
        <v>3</v>
      </c>
      <c r="M4" s="19" t="s">
        <v>368</v>
      </c>
      <c r="N4" s="19" t="s">
        <v>3</v>
      </c>
      <c r="O4" s="19" t="s">
        <v>379</v>
      </c>
      <c r="P4" s="27" t="s">
        <v>3</v>
      </c>
      <c r="Q4" s="27" t="s">
        <v>380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20" t="s">
        <v>22</v>
      </c>
      <c r="AZ4" s="287"/>
    </row>
    <row r="5" spans="1:52" s="105" customFormat="1" ht="13.5">
      <c r="A5" s="134">
        <v>1</v>
      </c>
      <c r="B5" s="137" t="s">
        <v>165</v>
      </c>
      <c r="C5" s="138">
        <v>19847</v>
      </c>
      <c r="D5" s="139" t="s">
        <v>65</v>
      </c>
      <c r="E5" s="140" t="s">
        <v>28</v>
      </c>
      <c r="F5" s="200" t="s">
        <v>65</v>
      </c>
      <c r="G5" s="201">
        <v>12</v>
      </c>
      <c r="H5" s="141">
        <f aca="true" t="shared" si="0" ref="H5:H39">G5*6</f>
        <v>72</v>
      </c>
      <c r="I5" s="141"/>
      <c r="J5" s="141">
        <f aca="true" t="shared" si="1" ref="J5:J39">I5*6</f>
        <v>0</v>
      </c>
      <c r="K5" s="141">
        <v>18</v>
      </c>
      <c r="L5" s="141">
        <f aca="true" t="shared" si="2" ref="L5:L39">IF(K5&gt;4,K5*2+4,K5*3)</f>
        <v>40</v>
      </c>
      <c r="M5" s="142"/>
      <c r="N5" s="141">
        <f aca="true" t="shared" si="3" ref="N5:N39">IF(M5&gt;4,M5*2+4,M5*3)</f>
        <v>0</v>
      </c>
      <c r="O5" s="142">
        <v>5</v>
      </c>
      <c r="P5" s="142">
        <f aca="true" t="shared" si="4" ref="P5:P39">O5*2</f>
        <v>10</v>
      </c>
      <c r="Q5" s="142">
        <v>3</v>
      </c>
      <c r="R5" s="142">
        <f aca="true" t="shared" si="5" ref="R5:R39">Q5*3</f>
        <v>9</v>
      </c>
      <c r="S5" s="143">
        <f aca="true" t="shared" si="6" ref="S5:S39">H5+J5+L5+N5+P5+R5</f>
        <v>131</v>
      </c>
      <c r="T5" s="144"/>
      <c r="U5" s="141">
        <f aca="true" t="shared" si="7" ref="U5:U39">IF(T5=0,0,6)</f>
        <v>0</v>
      </c>
      <c r="V5" s="141"/>
      <c r="W5" s="141">
        <f aca="true" t="shared" si="8" ref="W5:W39">V5*4</f>
        <v>0</v>
      </c>
      <c r="X5" s="141"/>
      <c r="Y5" s="141">
        <f aca="true" t="shared" si="9" ref="Y5:Y39">X5*3</f>
        <v>0</v>
      </c>
      <c r="Z5" s="141"/>
      <c r="AA5" s="141">
        <f aca="true" t="shared" si="10" ref="AA5:AA39">IF(Z5=0,0,6)</f>
        <v>0</v>
      </c>
      <c r="AB5" s="143">
        <f aca="true" t="shared" si="11" ref="AB5:AB39">U5+W5+Y5+AA5</f>
        <v>0</v>
      </c>
      <c r="AC5" s="144"/>
      <c r="AD5" s="141"/>
      <c r="AE5" s="143"/>
      <c r="AF5" s="144">
        <v>1</v>
      </c>
      <c r="AG5" s="141">
        <f aca="true" t="shared" si="12" ref="AG5:AG39">AF5*12</f>
        <v>12</v>
      </c>
      <c r="AH5" s="141"/>
      <c r="AI5" s="141">
        <f aca="true" t="shared" si="13" ref="AI5:AI39">AH5*5</f>
        <v>0</v>
      </c>
      <c r="AJ5" s="141">
        <v>1</v>
      </c>
      <c r="AK5" s="141">
        <f aca="true" t="shared" si="14" ref="AK5:AK39">AJ5*3</f>
        <v>3</v>
      </c>
      <c r="AL5" s="141"/>
      <c r="AM5" s="141">
        <f aca="true" t="shared" si="15" ref="AM5:AM39">AL5*1</f>
        <v>0</v>
      </c>
      <c r="AN5" s="141"/>
      <c r="AO5" s="141">
        <f aca="true" t="shared" si="16" ref="AO5:AO39">AN5*5</f>
        <v>0</v>
      </c>
      <c r="AP5" s="141"/>
      <c r="AQ5" s="141">
        <f aca="true" t="shared" si="17" ref="AQ5:AQ39">AP5*5</f>
        <v>0</v>
      </c>
      <c r="AR5" s="141">
        <v>1</v>
      </c>
      <c r="AS5" s="141">
        <f aca="true" t="shared" si="18" ref="AS5:AS39">AR5*1</f>
        <v>1</v>
      </c>
      <c r="AT5" s="141"/>
      <c r="AU5" s="133">
        <f aca="true" t="shared" si="19" ref="AU5:AU39">AT5*0.5</f>
        <v>0</v>
      </c>
      <c r="AV5" s="141"/>
      <c r="AW5" s="133">
        <f aca="true" t="shared" si="20" ref="AW5:AW39">AV5*1</f>
        <v>0</v>
      </c>
      <c r="AX5" s="136">
        <f aca="true" t="shared" si="21" ref="AX5:AX39">IF(AI5+AK5+AM5+AO5+AQ5+AS5+AU5+AW5&gt;10,10,AI5+AK5+AM5+AO5+AQ5+AS5+AU5+AW5)</f>
        <v>4</v>
      </c>
      <c r="AY5" s="145">
        <f aca="true" t="shared" si="22" ref="AY5:AY39">AG5+AX5</f>
        <v>16</v>
      </c>
      <c r="AZ5" s="135">
        <f aca="true" t="shared" si="23" ref="AZ5:AZ39">S5+AB5+AY5</f>
        <v>147</v>
      </c>
    </row>
    <row r="6" spans="1:52" s="105" customFormat="1" ht="13.5">
      <c r="A6" s="134">
        <v>2</v>
      </c>
      <c r="B6" s="137" t="s">
        <v>158</v>
      </c>
      <c r="C6" s="138">
        <v>21439</v>
      </c>
      <c r="D6" s="139" t="s">
        <v>65</v>
      </c>
      <c r="E6" s="140" t="s">
        <v>28</v>
      </c>
      <c r="F6" s="200" t="s">
        <v>65</v>
      </c>
      <c r="G6" s="201">
        <v>12</v>
      </c>
      <c r="H6" s="141">
        <f t="shared" si="0"/>
        <v>72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133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/>
      <c r="AK6" s="141">
        <f t="shared" si="14"/>
        <v>0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41"/>
      <c r="AU6" s="133">
        <f t="shared" si="19"/>
        <v>0</v>
      </c>
      <c r="AV6" s="141"/>
      <c r="AW6" s="133">
        <f t="shared" si="20"/>
        <v>0</v>
      </c>
      <c r="AX6" s="136">
        <f t="shared" si="21"/>
        <v>0</v>
      </c>
      <c r="AY6" s="145">
        <f t="shared" si="22"/>
        <v>12</v>
      </c>
      <c r="AZ6" s="135">
        <f t="shared" si="23"/>
        <v>145</v>
      </c>
    </row>
    <row r="7" spans="1:52" s="105" customFormat="1" ht="13.5">
      <c r="A7" s="134">
        <v>3</v>
      </c>
      <c r="B7" s="137" t="s">
        <v>145</v>
      </c>
      <c r="C7" s="138">
        <v>26166</v>
      </c>
      <c r="D7" s="139" t="s">
        <v>65</v>
      </c>
      <c r="E7" s="140" t="s">
        <v>28</v>
      </c>
      <c r="F7" s="200" t="s">
        <v>65</v>
      </c>
      <c r="G7" s="201">
        <v>12</v>
      </c>
      <c r="H7" s="141">
        <f t="shared" si="0"/>
        <v>72</v>
      </c>
      <c r="I7" s="141"/>
      <c r="J7" s="141">
        <f t="shared" si="1"/>
        <v>0</v>
      </c>
      <c r="K7" s="141">
        <v>13</v>
      </c>
      <c r="L7" s="141">
        <f t="shared" si="2"/>
        <v>30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121</v>
      </c>
      <c r="T7" s="144"/>
      <c r="U7" s="141">
        <f t="shared" si="7"/>
        <v>0</v>
      </c>
      <c r="V7" s="141"/>
      <c r="W7" s="141">
        <f t="shared" si="8"/>
        <v>0</v>
      </c>
      <c r="X7" s="141">
        <v>2</v>
      </c>
      <c r="Y7" s="141">
        <f t="shared" si="9"/>
        <v>6</v>
      </c>
      <c r="Z7" s="141"/>
      <c r="AA7" s="141">
        <f t="shared" si="10"/>
        <v>0</v>
      </c>
      <c r="AB7" s="143">
        <f t="shared" si="11"/>
        <v>6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145</v>
      </c>
    </row>
    <row r="8" spans="1:52" s="105" customFormat="1" ht="13.5">
      <c r="A8" s="134">
        <v>4</v>
      </c>
      <c r="B8" s="137" t="s">
        <v>149</v>
      </c>
      <c r="C8" s="138">
        <v>24970</v>
      </c>
      <c r="D8" s="139" t="s">
        <v>65</v>
      </c>
      <c r="E8" s="140" t="s">
        <v>28</v>
      </c>
      <c r="F8" s="200" t="s">
        <v>65</v>
      </c>
      <c r="G8" s="201">
        <v>12</v>
      </c>
      <c r="H8" s="141">
        <f t="shared" si="0"/>
        <v>72</v>
      </c>
      <c r="I8" s="141"/>
      <c r="J8" s="141">
        <f t="shared" si="1"/>
        <v>0</v>
      </c>
      <c r="K8" s="141">
        <v>14</v>
      </c>
      <c r="L8" s="141">
        <f t="shared" si="2"/>
        <v>32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123</v>
      </c>
      <c r="T8" s="144"/>
      <c r="U8" s="141">
        <f t="shared" si="7"/>
        <v>0</v>
      </c>
      <c r="V8" s="141"/>
      <c r="W8" s="141">
        <f t="shared" si="8"/>
        <v>0</v>
      </c>
      <c r="X8" s="141">
        <v>1</v>
      </c>
      <c r="Y8" s="141">
        <f t="shared" si="9"/>
        <v>3</v>
      </c>
      <c r="Z8" s="141"/>
      <c r="AA8" s="141">
        <f t="shared" si="10"/>
        <v>0</v>
      </c>
      <c r="AB8" s="143">
        <f t="shared" si="11"/>
        <v>3</v>
      </c>
      <c r="AC8" s="144" t="s">
        <v>119</v>
      </c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135">
        <f t="shared" si="23"/>
        <v>144</v>
      </c>
    </row>
    <row r="9" spans="1:52" s="105" customFormat="1" ht="13.5">
      <c r="A9" s="134">
        <v>5</v>
      </c>
      <c r="B9" s="137" t="s">
        <v>147</v>
      </c>
      <c r="C9" s="138">
        <v>24620</v>
      </c>
      <c r="D9" s="139" t="s">
        <v>85</v>
      </c>
      <c r="E9" s="140" t="s">
        <v>28</v>
      </c>
      <c r="F9" s="200" t="s">
        <v>65</v>
      </c>
      <c r="G9" s="201">
        <v>12</v>
      </c>
      <c r="H9" s="141">
        <f t="shared" si="0"/>
        <v>72</v>
      </c>
      <c r="I9" s="141"/>
      <c r="J9" s="141">
        <f t="shared" si="1"/>
        <v>0</v>
      </c>
      <c r="K9" s="141">
        <v>15</v>
      </c>
      <c r="L9" s="141">
        <f t="shared" si="2"/>
        <v>34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125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6</v>
      </c>
      <c r="AY9" s="145">
        <f t="shared" si="22"/>
        <v>18</v>
      </c>
      <c r="AZ9" s="135">
        <f t="shared" si="23"/>
        <v>143</v>
      </c>
    </row>
    <row r="10" spans="1:52" s="105" customFormat="1" ht="13.5">
      <c r="A10" s="134">
        <v>6</v>
      </c>
      <c r="B10" s="137" t="s">
        <v>137</v>
      </c>
      <c r="C10" s="138">
        <v>23042</v>
      </c>
      <c r="D10" s="139" t="s">
        <v>65</v>
      </c>
      <c r="E10" s="140" t="s">
        <v>28</v>
      </c>
      <c r="F10" s="200" t="s">
        <v>65</v>
      </c>
      <c r="G10" s="201">
        <v>12</v>
      </c>
      <c r="H10" s="141">
        <f t="shared" si="0"/>
        <v>72</v>
      </c>
      <c r="I10" s="141"/>
      <c r="J10" s="141">
        <f t="shared" si="1"/>
        <v>0</v>
      </c>
      <c r="K10" s="141">
        <v>17</v>
      </c>
      <c r="L10" s="141">
        <f t="shared" si="2"/>
        <v>38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129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/>
      <c r="AK10" s="141">
        <f t="shared" si="14"/>
        <v>0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>
        <v>1</v>
      </c>
      <c r="AS10" s="141">
        <f t="shared" si="18"/>
        <v>1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1</v>
      </c>
      <c r="AY10" s="145">
        <f t="shared" si="22"/>
        <v>13</v>
      </c>
      <c r="AZ10" s="135">
        <f t="shared" si="23"/>
        <v>142</v>
      </c>
    </row>
    <row r="11" spans="1:52" s="105" customFormat="1" ht="13.5">
      <c r="A11" s="134">
        <v>7</v>
      </c>
      <c r="B11" s="137" t="s">
        <v>152</v>
      </c>
      <c r="C11" s="138">
        <v>23911</v>
      </c>
      <c r="D11" s="139" t="s">
        <v>65</v>
      </c>
      <c r="E11" s="140" t="s">
        <v>28</v>
      </c>
      <c r="F11" s="200" t="s">
        <v>65</v>
      </c>
      <c r="G11" s="201">
        <v>12</v>
      </c>
      <c r="H11" s="141">
        <f t="shared" si="0"/>
        <v>72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127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 t="s">
        <v>119</v>
      </c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1</v>
      </c>
      <c r="AK11" s="141">
        <f t="shared" si="14"/>
        <v>3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3</v>
      </c>
      <c r="AY11" s="145">
        <f t="shared" si="22"/>
        <v>15</v>
      </c>
      <c r="AZ11" s="135">
        <f t="shared" si="23"/>
        <v>142</v>
      </c>
    </row>
    <row r="12" spans="1:52" s="105" customFormat="1" ht="13.5">
      <c r="A12" s="134">
        <v>8</v>
      </c>
      <c r="B12" s="137" t="s">
        <v>144</v>
      </c>
      <c r="C12" s="138">
        <v>24489</v>
      </c>
      <c r="D12" s="139" t="s">
        <v>65</v>
      </c>
      <c r="E12" s="140" t="s">
        <v>28</v>
      </c>
      <c r="F12" s="200" t="s">
        <v>65</v>
      </c>
      <c r="G12" s="201">
        <v>12</v>
      </c>
      <c r="H12" s="141">
        <f t="shared" si="0"/>
        <v>72</v>
      </c>
      <c r="I12" s="141"/>
      <c r="J12" s="141">
        <f t="shared" si="1"/>
        <v>0</v>
      </c>
      <c r="K12" s="141">
        <v>15</v>
      </c>
      <c r="L12" s="141">
        <f t="shared" si="2"/>
        <v>34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125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>
        <v>1</v>
      </c>
      <c r="AS12" s="141">
        <f t="shared" si="18"/>
        <v>1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4</v>
      </c>
      <c r="AY12" s="145">
        <f t="shared" si="22"/>
        <v>16</v>
      </c>
      <c r="AZ12" s="135">
        <f t="shared" si="23"/>
        <v>141</v>
      </c>
    </row>
    <row r="13" spans="1:52" s="105" customFormat="1" ht="13.5">
      <c r="A13" s="134">
        <v>9</v>
      </c>
      <c r="B13" s="137" t="s">
        <v>163</v>
      </c>
      <c r="C13" s="138">
        <v>20396</v>
      </c>
      <c r="D13" s="139" t="s">
        <v>65</v>
      </c>
      <c r="E13" s="140" t="s">
        <v>28</v>
      </c>
      <c r="F13" s="200" t="s">
        <v>65</v>
      </c>
      <c r="G13" s="201">
        <v>12</v>
      </c>
      <c r="H13" s="141">
        <f t="shared" si="0"/>
        <v>72</v>
      </c>
      <c r="I13" s="141"/>
      <c r="J13" s="141">
        <f t="shared" si="1"/>
        <v>0</v>
      </c>
      <c r="K13" s="141">
        <v>16</v>
      </c>
      <c r="L13" s="141">
        <f t="shared" si="2"/>
        <v>36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127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/>
      <c r="AK13" s="141">
        <f t="shared" si="14"/>
        <v>0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0</v>
      </c>
      <c r="AY13" s="145">
        <f t="shared" si="22"/>
        <v>12</v>
      </c>
      <c r="AZ13" s="135">
        <f t="shared" si="23"/>
        <v>139</v>
      </c>
    </row>
    <row r="14" spans="1:52" s="105" customFormat="1" ht="13.5">
      <c r="A14" s="134">
        <v>10</v>
      </c>
      <c r="B14" s="137" t="s">
        <v>146</v>
      </c>
      <c r="C14" s="138">
        <v>26120</v>
      </c>
      <c r="D14" s="139" t="s">
        <v>44</v>
      </c>
      <c r="E14" s="140" t="s">
        <v>28</v>
      </c>
      <c r="F14" s="200" t="s">
        <v>65</v>
      </c>
      <c r="G14" s="201">
        <v>10</v>
      </c>
      <c r="H14" s="141">
        <f t="shared" si="0"/>
        <v>60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115</v>
      </c>
      <c r="T14" s="144"/>
      <c r="U14" s="141">
        <f t="shared" si="7"/>
        <v>0</v>
      </c>
      <c r="V14" s="141"/>
      <c r="W14" s="141">
        <f t="shared" si="8"/>
        <v>0</v>
      </c>
      <c r="X14" s="141">
        <v>3</v>
      </c>
      <c r="Y14" s="141">
        <f t="shared" si="9"/>
        <v>9</v>
      </c>
      <c r="Z14" s="141"/>
      <c r="AA14" s="141">
        <f t="shared" si="10"/>
        <v>0</v>
      </c>
      <c r="AB14" s="143">
        <f t="shared" si="11"/>
        <v>9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139</v>
      </c>
    </row>
    <row r="15" spans="1:52" s="105" customFormat="1" ht="13.5">
      <c r="A15" s="134">
        <v>11</v>
      </c>
      <c r="B15" s="137" t="s">
        <v>150</v>
      </c>
      <c r="C15" s="138">
        <v>21786</v>
      </c>
      <c r="D15" s="139" t="s">
        <v>65</v>
      </c>
      <c r="E15" s="140" t="s">
        <v>28</v>
      </c>
      <c r="F15" s="200" t="s">
        <v>65</v>
      </c>
      <c r="G15" s="201">
        <v>12</v>
      </c>
      <c r="H15" s="141">
        <f t="shared" si="0"/>
        <v>72</v>
      </c>
      <c r="I15" s="141"/>
      <c r="J15" s="141">
        <f t="shared" si="1"/>
        <v>0</v>
      </c>
      <c r="K15" s="141">
        <v>14</v>
      </c>
      <c r="L15" s="141">
        <f t="shared" si="2"/>
        <v>32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123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135">
        <f t="shared" si="23"/>
        <v>138</v>
      </c>
    </row>
    <row r="16" spans="1:52" s="105" customFormat="1" ht="13.5">
      <c r="A16" s="134">
        <v>12</v>
      </c>
      <c r="B16" s="137" t="s">
        <v>139</v>
      </c>
      <c r="C16" s="138">
        <v>20482</v>
      </c>
      <c r="D16" s="139" t="s">
        <v>65</v>
      </c>
      <c r="E16" s="140" t="s">
        <v>28</v>
      </c>
      <c r="F16" s="200" t="s">
        <v>65</v>
      </c>
      <c r="G16" s="201">
        <v>12</v>
      </c>
      <c r="H16" s="141">
        <f t="shared" si="0"/>
        <v>72</v>
      </c>
      <c r="I16" s="141"/>
      <c r="J16" s="141">
        <f t="shared" si="1"/>
        <v>0</v>
      </c>
      <c r="K16" s="141">
        <v>13</v>
      </c>
      <c r="L16" s="141">
        <f t="shared" si="2"/>
        <v>30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121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135">
        <f t="shared" si="23"/>
        <v>136</v>
      </c>
    </row>
    <row r="17" spans="1:52" s="105" customFormat="1" ht="13.5">
      <c r="A17" s="134">
        <v>13</v>
      </c>
      <c r="B17" s="137" t="s">
        <v>156</v>
      </c>
      <c r="C17" s="138">
        <v>21274</v>
      </c>
      <c r="D17" s="139" t="s">
        <v>65</v>
      </c>
      <c r="E17" s="140" t="s">
        <v>157</v>
      </c>
      <c r="F17" s="200" t="s">
        <v>65</v>
      </c>
      <c r="G17" s="201">
        <v>12</v>
      </c>
      <c r="H17" s="141">
        <f t="shared" si="0"/>
        <v>72</v>
      </c>
      <c r="I17" s="141"/>
      <c r="J17" s="141">
        <f t="shared" si="1"/>
        <v>0</v>
      </c>
      <c r="K17" s="141">
        <v>11</v>
      </c>
      <c r="L17" s="141">
        <f t="shared" si="2"/>
        <v>26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117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 t="s">
        <v>119</v>
      </c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2</v>
      </c>
      <c r="AK17" s="141">
        <f t="shared" si="14"/>
        <v>6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>
        <v>1</v>
      </c>
      <c r="AS17" s="141">
        <f t="shared" si="18"/>
        <v>1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7</v>
      </c>
      <c r="AY17" s="145">
        <f t="shared" si="22"/>
        <v>19</v>
      </c>
      <c r="AZ17" s="135">
        <f t="shared" si="23"/>
        <v>136</v>
      </c>
    </row>
    <row r="18" spans="1:52" s="105" customFormat="1" ht="13.5">
      <c r="A18" s="134">
        <v>14</v>
      </c>
      <c r="B18" s="137" t="s">
        <v>135</v>
      </c>
      <c r="C18" s="138">
        <v>23552</v>
      </c>
      <c r="D18" s="139" t="s">
        <v>65</v>
      </c>
      <c r="E18" s="140" t="s">
        <v>28</v>
      </c>
      <c r="F18" s="200" t="s">
        <v>65</v>
      </c>
      <c r="G18" s="201">
        <v>12</v>
      </c>
      <c r="H18" s="141">
        <f t="shared" si="0"/>
        <v>72</v>
      </c>
      <c r="I18" s="141"/>
      <c r="J18" s="141">
        <f t="shared" si="1"/>
        <v>0</v>
      </c>
      <c r="K18" s="141">
        <v>12</v>
      </c>
      <c r="L18" s="141">
        <f t="shared" si="2"/>
        <v>28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119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>
        <v>1</v>
      </c>
      <c r="AS18" s="141">
        <f t="shared" si="18"/>
        <v>1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4</v>
      </c>
      <c r="AY18" s="145">
        <f t="shared" si="22"/>
        <v>16</v>
      </c>
      <c r="AZ18" s="135">
        <f t="shared" si="23"/>
        <v>135</v>
      </c>
    </row>
    <row r="19" spans="1:52" s="105" customFormat="1" ht="13.5">
      <c r="A19" s="134">
        <v>15</v>
      </c>
      <c r="B19" s="137" t="s">
        <v>160</v>
      </c>
      <c r="C19" s="138">
        <v>24070</v>
      </c>
      <c r="D19" s="139" t="s">
        <v>65</v>
      </c>
      <c r="E19" s="140" t="s">
        <v>28</v>
      </c>
      <c r="F19" s="200" t="s">
        <v>65</v>
      </c>
      <c r="G19" s="201">
        <v>10</v>
      </c>
      <c r="H19" s="141">
        <f t="shared" si="0"/>
        <v>60</v>
      </c>
      <c r="I19" s="141"/>
      <c r="J19" s="141">
        <f t="shared" si="1"/>
        <v>0</v>
      </c>
      <c r="K19" s="141">
        <v>14</v>
      </c>
      <c r="L19" s="141">
        <f t="shared" si="2"/>
        <v>32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111</v>
      </c>
      <c r="T19" s="144"/>
      <c r="U19" s="141">
        <f t="shared" si="7"/>
        <v>0</v>
      </c>
      <c r="V19" s="141"/>
      <c r="W19" s="141">
        <f t="shared" si="8"/>
        <v>0</v>
      </c>
      <c r="X19" s="141">
        <v>2</v>
      </c>
      <c r="Y19" s="141">
        <f t="shared" si="9"/>
        <v>6</v>
      </c>
      <c r="Z19" s="141" t="s">
        <v>119</v>
      </c>
      <c r="AA19" s="141">
        <f t="shared" si="10"/>
        <v>6</v>
      </c>
      <c r="AB19" s="143">
        <f t="shared" si="11"/>
        <v>12</v>
      </c>
      <c r="AC19" s="144"/>
      <c r="AD19" s="141"/>
      <c r="AE19" s="143" t="s">
        <v>119</v>
      </c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/>
      <c r="AK19" s="141">
        <f t="shared" si="14"/>
        <v>0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0</v>
      </c>
      <c r="AY19" s="145">
        <f t="shared" si="22"/>
        <v>12</v>
      </c>
      <c r="AZ19" s="135">
        <f t="shared" si="23"/>
        <v>135</v>
      </c>
    </row>
    <row r="20" spans="1:52" s="105" customFormat="1" ht="13.5">
      <c r="A20" s="134">
        <v>16</v>
      </c>
      <c r="B20" s="137" t="s">
        <v>154</v>
      </c>
      <c r="C20" s="138">
        <v>24640</v>
      </c>
      <c r="D20" s="139" t="s">
        <v>44</v>
      </c>
      <c r="E20" s="140" t="s">
        <v>28</v>
      </c>
      <c r="F20" s="200" t="s">
        <v>65</v>
      </c>
      <c r="G20" s="201">
        <v>12</v>
      </c>
      <c r="H20" s="141">
        <f t="shared" si="0"/>
        <v>72</v>
      </c>
      <c r="I20" s="141"/>
      <c r="J20" s="141">
        <f t="shared" si="1"/>
        <v>0</v>
      </c>
      <c r="K20" s="141">
        <v>11</v>
      </c>
      <c r="L20" s="141">
        <f t="shared" si="2"/>
        <v>26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3</v>
      </c>
      <c r="R20" s="142">
        <f t="shared" si="5"/>
        <v>9</v>
      </c>
      <c r="S20" s="143">
        <f t="shared" si="6"/>
        <v>117</v>
      </c>
      <c r="T20" s="144"/>
      <c r="U20" s="141">
        <f t="shared" si="7"/>
        <v>0</v>
      </c>
      <c r="V20" s="141"/>
      <c r="W20" s="141">
        <f t="shared" si="8"/>
        <v>0</v>
      </c>
      <c r="X20" s="141">
        <v>1</v>
      </c>
      <c r="Y20" s="141">
        <f t="shared" si="9"/>
        <v>3</v>
      </c>
      <c r="Z20" s="141"/>
      <c r="AA20" s="141">
        <f t="shared" si="10"/>
        <v>0</v>
      </c>
      <c r="AB20" s="143">
        <f t="shared" si="11"/>
        <v>3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135">
        <f t="shared" si="23"/>
        <v>135</v>
      </c>
    </row>
    <row r="21" spans="1:52" s="105" customFormat="1" ht="14.25" customHeight="1">
      <c r="A21" s="134">
        <v>17</v>
      </c>
      <c r="B21" s="137" t="s">
        <v>140</v>
      </c>
      <c r="C21" s="138">
        <v>25363</v>
      </c>
      <c r="D21" s="139" t="s">
        <v>65</v>
      </c>
      <c r="E21" s="140" t="s">
        <v>28</v>
      </c>
      <c r="F21" s="200" t="s">
        <v>65</v>
      </c>
      <c r="G21" s="201">
        <v>10</v>
      </c>
      <c r="H21" s="141">
        <f t="shared" si="0"/>
        <v>60</v>
      </c>
      <c r="I21" s="141"/>
      <c r="J21" s="141">
        <f t="shared" si="1"/>
        <v>0</v>
      </c>
      <c r="K21" s="141">
        <v>15</v>
      </c>
      <c r="L21" s="141">
        <f t="shared" si="2"/>
        <v>34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113</v>
      </c>
      <c r="T21" s="144"/>
      <c r="U21" s="141">
        <f t="shared" si="7"/>
        <v>0</v>
      </c>
      <c r="V21" s="141"/>
      <c r="W21" s="141">
        <f t="shared" si="8"/>
        <v>0</v>
      </c>
      <c r="X21" s="141">
        <v>1</v>
      </c>
      <c r="Y21" s="141">
        <f t="shared" si="9"/>
        <v>3</v>
      </c>
      <c r="Z21" s="141"/>
      <c r="AA21" s="141">
        <f t="shared" si="10"/>
        <v>0</v>
      </c>
      <c r="AB21" s="143">
        <f t="shared" si="11"/>
        <v>3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2</v>
      </c>
      <c r="AK21" s="141">
        <f t="shared" si="14"/>
        <v>6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6</v>
      </c>
      <c r="AY21" s="145">
        <f t="shared" si="22"/>
        <v>18</v>
      </c>
      <c r="AZ21" s="135">
        <f t="shared" si="23"/>
        <v>134</v>
      </c>
    </row>
    <row r="22" spans="1:52" s="105" customFormat="1" ht="13.5">
      <c r="A22" s="134">
        <v>18</v>
      </c>
      <c r="B22" s="137" t="s">
        <v>151</v>
      </c>
      <c r="C22" s="138">
        <v>21465</v>
      </c>
      <c r="D22" s="139" t="s">
        <v>65</v>
      </c>
      <c r="E22" s="140" t="s">
        <v>28</v>
      </c>
      <c r="F22" s="200" t="s">
        <v>65</v>
      </c>
      <c r="G22" s="201">
        <v>12</v>
      </c>
      <c r="H22" s="141">
        <f t="shared" si="0"/>
        <v>72</v>
      </c>
      <c r="I22" s="141"/>
      <c r="J22" s="141">
        <f t="shared" si="1"/>
        <v>0</v>
      </c>
      <c r="K22" s="141">
        <v>11</v>
      </c>
      <c r="L22" s="141">
        <f t="shared" si="2"/>
        <v>26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117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1</v>
      </c>
      <c r="AK22" s="141">
        <f t="shared" si="14"/>
        <v>3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>
        <v>1</v>
      </c>
      <c r="AS22" s="141">
        <f t="shared" si="18"/>
        <v>1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4</v>
      </c>
      <c r="AY22" s="145">
        <f t="shared" si="22"/>
        <v>16</v>
      </c>
      <c r="AZ22" s="135">
        <f t="shared" si="23"/>
        <v>133</v>
      </c>
    </row>
    <row r="23" spans="1:52" s="105" customFormat="1" ht="13.5">
      <c r="A23" s="134">
        <v>19</v>
      </c>
      <c r="B23" s="137" t="s">
        <v>162</v>
      </c>
      <c r="C23" s="138">
        <v>21736</v>
      </c>
      <c r="D23" s="139" t="s">
        <v>65</v>
      </c>
      <c r="E23" s="140" t="s">
        <v>28</v>
      </c>
      <c r="F23" s="200" t="s">
        <v>65</v>
      </c>
      <c r="G23" s="201">
        <v>12</v>
      </c>
      <c r="H23" s="141">
        <f t="shared" si="0"/>
        <v>72</v>
      </c>
      <c r="I23" s="141"/>
      <c r="J23" s="141">
        <f t="shared" si="1"/>
        <v>0</v>
      </c>
      <c r="K23" s="141">
        <v>11</v>
      </c>
      <c r="L23" s="141">
        <f t="shared" si="2"/>
        <v>26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117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3</v>
      </c>
      <c r="AY23" s="145">
        <f t="shared" si="22"/>
        <v>15</v>
      </c>
      <c r="AZ23" s="135">
        <f t="shared" si="23"/>
        <v>132</v>
      </c>
    </row>
    <row r="24" spans="1:52" s="105" customFormat="1" ht="13.5">
      <c r="A24" s="134">
        <v>20</v>
      </c>
      <c r="B24" s="137" t="s">
        <v>373</v>
      </c>
      <c r="C24" s="138">
        <v>22322</v>
      </c>
      <c r="D24" s="139" t="s">
        <v>65</v>
      </c>
      <c r="E24" s="140" t="s">
        <v>28</v>
      </c>
      <c r="F24" s="200" t="s">
        <v>65</v>
      </c>
      <c r="G24" s="201">
        <v>12</v>
      </c>
      <c r="H24" s="141">
        <f t="shared" si="0"/>
        <v>72</v>
      </c>
      <c r="I24" s="141"/>
      <c r="J24" s="141">
        <f t="shared" si="1"/>
        <v>0</v>
      </c>
      <c r="K24" s="141">
        <v>12</v>
      </c>
      <c r="L24" s="141">
        <f t="shared" si="2"/>
        <v>28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119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/>
      <c r="AK24" s="141">
        <f t="shared" si="14"/>
        <v>0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0</v>
      </c>
      <c r="AY24" s="145">
        <f t="shared" si="22"/>
        <v>12</v>
      </c>
      <c r="AZ24" s="135">
        <f t="shared" si="23"/>
        <v>131</v>
      </c>
    </row>
    <row r="25" spans="1:52" s="105" customFormat="1" ht="13.5">
      <c r="A25" s="134">
        <v>21</v>
      </c>
      <c r="B25" s="137" t="s">
        <v>159</v>
      </c>
      <c r="C25" s="138">
        <v>22383</v>
      </c>
      <c r="D25" s="139" t="s">
        <v>44</v>
      </c>
      <c r="E25" s="140" t="s">
        <v>28</v>
      </c>
      <c r="F25" s="200" t="s">
        <v>65</v>
      </c>
      <c r="G25" s="201">
        <v>10</v>
      </c>
      <c r="H25" s="141">
        <f t="shared" si="0"/>
        <v>60</v>
      </c>
      <c r="I25" s="141"/>
      <c r="J25" s="141">
        <f t="shared" si="1"/>
        <v>0</v>
      </c>
      <c r="K25" s="141">
        <v>15</v>
      </c>
      <c r="L25" s="141">
        <f t="shared" si="2"/>
        <v>34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3</v>
      </c>
      <c r="R25" s="142">
        <f t="shared" si="5"/>
        <v>9</v>
      </c>
      <c r="S25" s="143">
        <f t="shared" si="6"/>
        <v>113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135">
        <f t="shared" si="23"/>
        <v>131</v>
      </c>
    </row>
    <row r="26" spans="1:52" s="105" customFormat="1" ht="13.5">
      <c r="A26" s="134">
        <v>22</v>
      </c>
      <c r="B26" s="137" t="s">
        <v>452</v>
      </c>
      <c r="C26" s="138">
        <v>22878</v>
      </c>
      <c r="D26" s="139" t="s">
        <v>65</v>
      </c>
      <c r="E26" s="140" t="s">
        <v>28</v>
      </c>
      <c r="F26" s="200" t="s">
        <v>65</v>
      </c>
      <c r="G26" s="201">
        <v>12</v>
      </c>
      <c r="H26" s="141">
        <f t="shared" si="0"/>
        <v>72</v>
      </c>
      <c r="I26" s="141"/>
      <c r="J26" s="141">
        <f t="shared" si="1"/>
        <v>0</v>
      </c>
      <c r="K26" s="141">
        <v>11</v>
      </c>
      <c r="L26" s="141">
        <f t="shared" si="2"/>
        <v>26</v>
      </c>
      <c r="M26" s="142"/>
      <c r="N26" s="141">
        <f t="shared" si="3"/>
        <v>0</v>
      </c>
      <c r="O26" s="142">
        <v>5</v>
      </c>
      <c r="P26" s="142">
        <f t="shared" si="4"/>
        <v>10</v>
      </c>
      <c r="Q26" s="142">
        <v>2</v>
      </c>
      <c r="R26" s="142">
        <f t="shared" si="5"/>
        <v>6</v>
      </c>
      <c r="S26" s="143">
        <f t="shared" si="6"/>
        <v>114</v>
      </c>
      <c r="T26" s="144"/>
      <c r="U26" s="141">
        <f t="shared" si="7"/>
        <v>0</v>
      </c>
      <c r="V26" s="141"/>
      <c r="W26" s="141">
        <f t="shared" si="8"/>
        <v>0</v>
      </c>
      <c r="X26" s="141"/>
      <c r="Y26" s="141">
        <f t="shared" si="9"/>
        <v>0</v>
      </c>
      <c r="Z26" s="141"/>
      <c r="AA26" s="141">
        <f t="shared" si="10"/>
        <v>0</v>
      </c>
      <c r="AB26" s="143">
        <f t="shared" si="11"/>
        <v>0</v>
      </c>
      <c r="AC26" s="144"/>
      <c r="AD26" s="141"/>
      <c r="AE26" s="143"/>
      <c r="AF26" s="144">
        <v>1</v>
      </c>
      <c r="AG26" s="141">
        <f t="shared" si="12"/>
        <v>12</v>
      </c>
      <c r="AH26" s="141"/>
      <c r="AI26" s="141">
        <f t="shared" si="13"/>
        <v>0</v>
      </c>
      <c r="AJ26" s="141">
        <v>1</v>
      </c>
      <c r="AK26" s="141">
        <f t="shared" si="14"/>
        <v>3</v>
      </c>
      <c r="AL26" s="141"/>
      <c r="AM26" s="141">
        <f t="shared" si="15"/>
        <v>0</v>
      </c>
      <c r="AN26" s="141"/>
      <c r="AO26" s="141">
        <f t="shared" si="16"/>
        <v>0</v>
      </c>
      <c r="AP26" s="141"/>
      <c r="AQ26" s="141">
        <f t="shared" si="17"/>
        <v>0</v>
      </c>
      <c r="AR26" s="141">
        <v>1</v>
      </c>
      <c r="AS26" s="141">
        <f t="shared" si="18"/>
        <v>1</v>
      </c>
      <c r="AT26" s="141"/>
      <c r="AU26" s="133">
        <f t="shared" si="19"/>
        <v>0</v>
      </c>
      <c r="AV26" s="141"/>
      <c r="AW26" s="133">
        <f t="shared" si="20"/>
        <v>0</v>
      </c>
      <c r="AX26" s="136">
        <f t="shared" si="21"/>
        <v>4</v>
      </c>
      <c r="AY26" s="145">
        <f t="shared" si="22"/>
        <v>16</v>
      </c>
      <c r="AZ26" s="135">
        <f t="shared" si="23"/>
        <v>130</v>
      </c>
    </row>
    <row r="27" spans="1:52" s="105" customFormat="1" ht="13.5">
      <c r="A27" s="134">
        <v>23</v>
      </c>
      <c r="B27" s="137" t="s">
        <v>161</v>
      </c>
      <c r="C27" s="138">
        <v>21925</v>
      </c>
      <c r="D27" s="139" t="s">
        <v>65</v>
      </c>
      <c r="E27" s="140" t="s">
        <v>28</v>
      </c>
      <c r="F27" s="200" t="s">
        <v>65</v>
      </c>
      <c r="G27" s="201">
        <v>12</v>
      </c>
      <c r="H27" s="141">
        <f t="shared" si="0"/>
        <v>72</v>
      </c>
      <c r="I27" s="141"/>
      <c r="J27" s="141">
        <f t="shared" si="1"/>
        <v>0</v>
      </c>
      <c r="K27" s="141">
        <v>11</v>
      </c>
      <c r="L27" s="141">
        <f t="shared" si="2"/>
        <v>26</v>
      </c>
      <c r="M27" s="142"/>
      <c r="N27" s="141">
        <f t="shared" si="3"/>
        <v>0</v>
      </c>
      <c r="O27" s="142">
        <v>5</v>
      </c>
      <c r="P27" s="142">
        <f t="shared" si="4"/>
        <v>10</v>
      </c>
      <c r="Q27" s="142">
        <v>3</v>
      </c>
      <c r="R27" s="142">
        <f t="shared" si="5"/>
        <v>9</v>
      </c>
      <c r="S27" s="143">
        <f t="shared" si="6"/>
        <v>117</v>
      </c>
      <c r="T27" s="144"/>
      <c r="U27" s="141">
        <f t="shared" si="7"/>
        <v>0</v>
      </c>
      <c r="V27" s="141"/>
      <c r="W27" s="141">
        <f t="shared" si="8"/>
        <v>0</v>
      </c>
      <c r="X27" s="141"/>
      <c r="Y27" s="141">
        <f t="shared" si="9"/>
        <v>0</v>
      </c>
      <c r="Z27" s="141"/>
      <c r="AA27" s="141">
        <f t="shared" si="10"/>
        <v>0</v>
      </c>
      <c r="AB27" s="143">
        <f t="shared" si="11"/>
        <v>0</v>
      </c>
      <c r="AC27" s="144"/>
      <c r="AD27" s="141"/>
      <c r="AE27" s="143"/>
      <c r="AF27" s="144">
        <v>1</v>
      </c>
      <c r="AG27" s="141">
        <f t="shared" si="12"/>
        <v>12</v>
      </c>
      <c r="AH27" s="141"/>
      <c r="AI27" s="141">
        <f t="shared" si="13"/>
        <v>0</v>
      </c>
      <c r="AJ27" s="141"/>
      <c r="AK27" s="141">
        <f t="shared" si="14"/>
        <v>0</v>
      </c>
      <c r="AL27" s="141"/>
      <c r="AM27" s="141">
        <f t="shared" si="15"/>
        <v>0</v>
      </c>
      <c r="AN27" s="141"/>
      <c r="AO27" s="141">
        <f t="shared" si="16"/>
        <v>0</v>
      </c>
      <c r="AP27" s="141"/>
      <c r="AQ27" s="141">
        <f t="shared" si="17"/>
        <v>0</v>
      </c>
      <c r="AR27" s="141"/>
      <c r="AS27" s="141">
        <f t="shared" si="18"/>
        <v>0</v>
      </c>
      <c r="AT27" s="141"/>
      <c r="AU27" s="133">
        <f t="shared" si="19"/>
        <v>0</v>
      </c>
      <c r="AV27" s="141"/>
      <c r="AW27" s="133">
        <f t="shared" si="20"/>
        <v>0</v>
      </c>
      <c r="AX27" s="136">
        <f t="shared" si="21"/>
        <v>0</v>
      </c>
      <c r="AY27" s="145">
        <f t="shared" si="22"/>
        <v>12</v>
      </c>
      <c r="AZ27" s="135">
        <f t="shared" si="23"/>
        <v>129</v>
      </c>
    </row>
    <row r="28" spans="1:52" s="105" customFormat="1" ht="13.5">
      <c r="A28" s="134">
        <v>24</v>
      </c>
      <c r="B28" s="137" t="s">
        <v>167</v>
      </c>
      <c r="C28" s="138">
        <v>19257</v>
      </c>
      <c r="D28" s="139" t="s">
        <v>65</v>
      </c>
      <c r="E28" s="140" t="s">
        <v>28</v>
      </c>
      <c r="F28" s="200" t="s">
        <v>65</v>
      </c>
      <c r="G28" s="201">
        <v>12</v>
      </c>
      <c r="H28" s="141">
        <f t="shared" si="0"/>
        <v>72</v>
      </c>
      <c r="I28" s="141"/>
      <c r="J28" s="141">
        <f t="shared" si="1"/>
        <v>0</v>
      </c>
      <c r="K28" s="141">
        <v>9</v>
      </c>
      <c r="L28" s="141">
        <f t="shared" si="2"/>
        <v>22</v>
      </c>
      <c r="M28" s="142"/>
      <c r="N28" s="141">
        <f t="shared" si="3"/>
        <v>0</v>
      </c>
      <c r="O28" s="142">
        <v>5</v>
      </c>
      <c r="P28" s="142">
        <f t="shared" si="4"/>
        <v>10</v>
      </c>
      <c r="Q28" s="142">
        <v>3</v>
      </c>
      <c r="R28" s="142">
        <f t="shared" si="5"/>
        <v>9</v>
      </c>
      <c r="S28" s="143">
        <f t="shared" si="6"/>
        <v>113</v>
      </c>
      <c r="T28" s="144"/>
      <c r="U28" s="141">
        <f t="shared" si="7"/>
        <v>0</v>
      </c>
      <c r="V28" s="141"/>
      <c r="W28" s="141">
        <f t="shared" si="8"/>
        <v>0</v>
      </c>
      <c r="X28" s="141"/>
      <c r="Y28" s="141">
        <f t="shared" si="9"/>
        <v>0</v>
      </c>
      <c r="Z28" s="141"/>
      <c r="AA28" s="141">
        <f t="shared" si="10"/>
        <v>0</v>
      </c>
      <c r="AB28" s="143">
        <f t="shared" si="11"/>
        <v>0</v>
      </c>
      <c r="AC28" s="144" t="s">
        <v>119</v>
      </c>
      <c r="AD28" s="141"/>
      <c r="AE28" s="143"/>
      <c r="AF28" s="144">
        <v>1</v>
      </c>
      <c r="AG28" s="141">
        <f t="shared" si="12"/>
        <v>12</v>
      </c>
      <c r="AH28" s="141"/>
      <c r="AI28" s="141">
        <f t="shared" si="13"/>
        <v>0</v>
      </c>
      <c r="AJ28" s="141">
        <v>1</v>
      </c>
      <c r="AK28" s="141">
        <f t="shared" si="14"/>
        <v>3</v>
      </c>
      <c r="AL28" s="141"/>
      <c r="AM28" s="141">
        <f t="shared" si="15"/>
        <v>0</v>
      </c>
      <c r="AN28" s="141"/>
      <c r="AO28" s="141">
        <f t="shared" si="16"/>
        <v>0</v>
      </c>
      <c r="AP28" s="141"/>
      <c r="AQ28" s="141">
        <f t="shared" si="17"/>
        <v>0</v>
      </c>
      <c r="AR28" s="141"/>
      <c r="AS28" s="141">
        <f t="shared" si="18"/>
        <v>0</v>
      </c>
      <c r="AT28" s="141"/>
      <c r="AU28" s="133">
        <f t="shared" si="19"/>
        <v>0</v>
      </c>
      <c r="AV28" s="141"/>
      <c r="AW28" s="133">
        <f t="shared" si="20"/>
        <v>0</v>
      </c>
      <c r="AX28" s="136">
        <f t="shared" si="21"/>
        <v>3</v>
      </c>
      <c r="AY28" s="145">
        <f t="shared" si="22"/>
        <v>15</v>
      </c>
      <c r="AZ28" s="135">
        <f t="shared" si="23"/>
        <v>128</v>
      </c>
    </row>
    <row r="29" spans="1:52" s="105" customFormat="1" ht="13.5">
      <c r="A29" s="134">
        <v>25</v>
      </c>
      <c r="B29" s="137" t="s">
        <v>164</v>
      </c>
      <c r="C29" s="138">
        <v>19622</v>
      </c>
      <c r="D29" s="139" t="s">
        <v>65</v>
      </c>
      <c r="E29" s="140" t="s">
        <v>28</v>
      </c>
      <c r="F29" s="200" t="s">
        <v>65</v>
      </c>
      <c r="G29" s="201">
        <v>12</v>
      </c>
      <c r="H29" s="141">
        <f t="shared" si="0"/>
        <v>72</v>
      </c>
      <c r="I29" s="141"/>
      <c r="J29" s="141">
        <f t="shared" si="1"/>
        <v>0</v>
      </c>
      <c r="K29" s="141">
        <v>9</v>
      </c>
      <c r="L29" s="141">
        <f t="shared" si="2"/>
        <v>22</v>
      </c>
      <c r="M29" s="142"/>
      <c r="N29" s="141">
        <f t="shared" si="3"/>
        <v>0</v>
      </c>
      <c r="O29" s="142">
        <v>5</v>
      </c>
      <c r="P29" s="142">
        <f t="shared" si="4"/>
        <v>10</v>
      </c>
      <c r="Q29" s="142">
        <v>3</v>
      </c>
      <c r="R29" s="142">
        <f t="shared" si="5"/>
        <v>9</v>
      </c>
      <c r="S29" s="143">
        <f t="shared" si="6"/>
        <v>113</v>
      </c>
      <c r="T29" s="144"/>
      <c r="U29" s="141">
        <f t="shared" si="7"/>
        <v>0</v>
      </c>
      <c r="V29" s="141"/>
      <c r="W29" s="141">
        <f t="shared" si="8"/>
        <v>0</v>
      </c>
      <c r="X29" s="141"/>
      <c r="Y29" s="141">
        <f t="shared" si="9"/>
        <v>0</v>
      </c>
      <c r="Z29" s="141"/>
      <c r="AA29" s="141">
        <f t="shared" si="10"/>
        <v>0</v>
      </c>
      <c r="AB29" s="143">
        <f t="shared" si="11"/>
        <v>0</v>
      </c>
      <c r="AC29" s="144" t="s">
        <v>119</v>
      </c>
      <c r="AD29" s="141"/>
      <c r="AE29" s="143"/>
      <c r="AF29" s="144">
        <v>1</v>
      </c>
      <c r="AG29" s="141">
        <f t="shared" si="12"/>
        <v>12</v>
      </c>
      <c r="AH29" s="141"/>
      <c r="AI29" s="141">
        <f t="shared" si="13"/>
        <v>0</v>
      </c>
      <c r="AJ29" s="141">
        <v>1</v>
      </c>
      <c r="AK29" s="141">
        <f t="shared" si="14"/>
        <v>3</v>
      </c>
      <c r="AL29" s="141"/>
      <c r="AM29" s="141">
        <f t="shared" si="15"/>
        <v>0</v>
      </c>
      <c r="AN29" s="141"/>
      <c r="AO29" s="141">
        <f t="shared" si="16"/>
        <v>0</v>
      </c>
      <c r="AP29" s="141"/>
      <c r="AQ29" s="141">
        <f t="shared" si="17"/>
        <v>0</v>
      </c>
      <c r="AR29" s="141"/>
      <c r="AS29" s="141">
        <f t="shared" si="18"/>
        <v>0</v>
      </c>
      <c r="AT29" s="141"/>
      <c r="AU29" s="133">
        <f t="shared" si="19"/>
        <v>0</v>
      </c>
      <c r="AV29" s="141"/>
      <c r="AW29" s="133">
        <f t="shared" si="20"/>
        <v>0</v>
      </c>
      <c r="AX29" s="136">
        <f t="shared" si="21"/>
        <v>3</v>
      </c>
      <c r="AY29" s="145">
        <f t="shared" si="22"/>
        <v>15</v>
      </c>
      <c r="AZ29" s="135">
        <f t="shared" si="23"/>
        <v>128</v>
      </c>
    </row>
    <row r="30" spans="1:52" s="105" customFormat="1" ht="13.5">
      <c r="A30" s="134">
        <v>26</v>
      </c>
      <c r="B30" s="137" t="s">
        <v>148</v>
      </c>
      <c r="C30" s="138">
        <v>20713</v>
      </c>
      <c r="D30" s="139" t="s">
        <v>65</v>
      </c>
      <c r="E30" s="140" t="s">
        <v>28</v>
      </c>
      <c r="F30" s="200" t="s">
        <v>65</v>
      </c>
      <c r="G30" s="201">
        <v>12</v>
      </c>
      <c r="H30" s="141">
        <f t="shared" si="0"/>
        <v>72</v>
      </c>
      <c r="I30" s="141"/>
      <c r="J30" s="141">
        <f t="shared" si="1"/>
        <v>0</v>
      </c>
      <c r="K30" s="141">
        <v>9</v>
      </c>
      <c r="L30" s="141">
        <f t="shared" si="2"/>
        <v>22</v>
      </c>
      <c r="M30" s="142"/>
      <c r="N30" s="141">
        <f t="shared" si="3"/>
        <v>0</v>
      </c>
      <c r="O30" s="142">
        <v>5</v>
      </c>
      <c r="P30" s="142">
        <f t="shared" si="4"/>
        <v>10</v>
      </c>
      <c r="Q30" s="142">
        <v>3</v>
      </c>
      <c r="R30" s="142">
        <f t="shared" si="5"/>
        <v>9</v>
      </c>
      <c r="S30" s="143">
        <f t="shared" si="6"/>
        <v>113</v>
      </c>
      <c r="T30" s="144"/>
      <c r="U30" s="141">
        <f t="shared" si="7"/>
        <v>0</v>
      </c>
      <c r="V30" s="141"/>
      <c r="W30" s="141">
        <f t="shared" si="8"/>
        <v>0</v>
      </c>
      <c r="X30" s="141"/>
      <c r="Y30" s="141">
        <f t="shared" si="9"/>
        <v>0</v>
      </c>
      <c r="Z30" s="141"/>
      <c r="AA30" s="141">
        <f t="shared" si="10"/>
        <v>0</v>
      </c>
      <c r="AB30" s="143">
        <f t="shared" si="11"/>
        <v>0</v>
      </c>
      <c r="AC30" s="144"/>
      <c r="AD30" s="141"/>
      <c r="AE30" s="143"/>
      <c r="AF30" s="144">
        <v>1</v>
      </c>
      <c r="AG30" s="141">
        <f t="shared" si="12"/>
        <v>12</v>
      </c>
      <c r="AH30" s="141"/>
      <c r="AI30" s="141">
        <f t="shared" si="13"/>
        <v>0</v>
      </c>
      <c r="AJ30" s="141">
        <v>1</v>
      </c>
      <c r="AK30" s="141">
        <f t="shared" si="14"/>
        <v>3</v>
      </c>
      <c r="AL30" s="141"/>
      <c r="AM30" s="141">
        <f t="shared" si="15"/>
        <v>0</v>
      </c>
      <c r="AN30" s="141"/>
      <c r="AO30" s="141">
        <f t="shared" si="16"/>
        <v>0</v>
      </c>
      <c r="AP30" s="141"/>
      <c r="AQ30" s="141">
        <f t="shared" si="17"/>
        <v>0</v>
      </c>
      <c r="AR30" s="141"/>
      <c r="AS30" s="141">
        <f t="shared" si="18"/>
        <v>0</v>
      </c>
      <c r="AT30" s="141"/>
      <c r="AU30" s="133">
        <f t="shared" si="19"/>
        <v>0</v>
      </c>
      <c r="AV30" s="141"/>
      <c r="AW30" s="133">
        <f t="shared" si="20"/>
        <v>0</v>
      </c>
      <c r="AX30" s="136">
        <f t="shared" si="21"/>
        <v>3</v>
      </c>
      <c r="AY30" s="145">
        <f t="shared" si="22"/>
        <v>15</v>
      </c>
      <c r="AZ30" s="135">
        <f t="shared" si="23"/>
        <v>128</v>
      </c>
    </row>
    <row r="31" spans="1:52" s="105" customFormat="1" ht="13.5">
      <c r="A31" s="134">
        <v>27</v>
      </c>
      <c r="B31" s="137" t="s">
        <v>169</v>
      </c>
      <c r="C31" s="138">
        <v>23310</v>
      </c>
      <c r="D31" s="139" t="s">
        <v>65</v>
      </c>
      <c r="E31" s="140" t="s">
        <v>28</v>
      </c>
      <c r="F31" s="200" t="s">
        <v>65</v>
      </c>
      <c r="G31" s="201">
        <v>10</v>
      </c>
      <c r="H31" s="141">
        <f t="shared" si="0"/>
        <v>60</v>
      </c>
      <c r="I31" s="141"/>
      <c r="J31" s="141">
        <f t="shared" si="1"/>
        <v>0</v>
      </c>
      <c r="K31" s="141">
        <v>15</v>
      </c>
      <c r="L31" s="141">
        <f t="shared" si="2"/>
        <v>34</v>
      </c>
      <c r="M31" s="142"/>
      <c r="N31" s="141">
        <f t="shared" si="3"/>
        <v>0</v>
      </c>
      <c r="O31" s="142">
        <v>5</v>
      </c>
      <c r="P31" s="142">
        <f t="shared" si="4"/>
        <v>10</v>
      </c>
      <c r="Q31" s="142">
        <v>3</v>
      </c>
      <c r="R31" s="142">
        <f t="shared" si="5"/>
        <v>9</v>
      </c>
      <c r="S31" s="143">
        <f t="shared" si="6"/>
        <v>113</v>
      </c>
      <c r="T31" s="144"/>
      <c r="U31" s="141">
        <f t="shared" si="7"/>
        <v>0</v>
      </c>
      <c r="V31" s="141"/>
      <c r="W31" s="141">
        <f t="shared" si="8"/>
        <v>0</v>
      </c>
      <c r="X31" s="141">
        <v>1</v>
      </c>
      <c r="Y31" s="141">
        <f t="shared" si="9"/>
        <v>3</v>
      </c>
      <c r="Z31" s="141"/>
      <c r="AA31" s="141">
        <f t="shared" si="10"/>
        <v>0</v>
      </c>
      <c r="AB31" s="143">
        <f t="shared" si="11"/>
        <v>3</v>
      </c>
      <c r="AC31" s="144"/>
      <c r="AD31" s="141"/>
      <c r="AE31" s="143"/>
      <c r="AF31" s="144">
        <v>1</v>
      </c>
      <c r="AG31" s="141">
        <f t="shared" si="12"/>
        <v>12</v>
      </c>
      <c r="AH31" s="141"/>
      <c r="AI31" s="141">
        <f t="shared" si="13"/>
        <v>0</v>
      </c>
      <c r="AJ31" s="141"/>
      <c r="AK31" s="141">
        <f t="shared" si="14"/>
        <v>0</v>
      </c>
      <c r="AL31" s="141"/>
      <c r="AM31" s="141">
        <f t="shared" si="15"/>
        <v>0</v>
      </c>
      <c r="AN31" s="141"/>
      <c r="AO31" s="141">
        <f t="shared" si="16"/>
        <v>0</v>
      </c>
      <c r="AP31" s="141"/>
      <c r="AQ31" s="141">
        <f t="shared" si="17"/>
        <v>0</v>
      </c>
      <c r="AR31" s="141"/>
      <c r="AS31" s="141">
        <f t="shared" si="18"/>
        <v>0</v>
      </c>
      <c r="AT31" s="141"/>
      <c r="AU31" s="133">
        <f t="shared" si="19"/>
        <v>0</v>
      </c>
      <c r="AV31" s="141"/>
      <c r="AW31" s="133">
        <f t="shared" si="20"/>
        <v>0</v>
      </c>
      <c r="AX31" s="136">
        <f t="shared" si="21"/>
        <v>0</v>
      </c>
      <c r="AY31" s="145">
        <f t="shared" si="22"/>
        <v>12</v>
      </c>
      <c r="AZ31" s="135">
        <f t="shared" si="23"/>
        <v>128</v>
      </c>
    </row>
    <row r="32" spans="1:52" s="105" customFormat="1" ht="13.5">
      <c r="A32" s="134">
        <v>28</v>
      </c>
      <c r="B32" s="137" t="s">
        <v>141</v>
      </c>
      <c r="C32" s="138">
        <v>24424</v>
      </c>
      <c r="D32" s="139" t="s">
        <v>44</v>
      </c>
      <c r="E32" s="140" t="s">
        <v>28</v>
      </c>
      <c r="F32" s="200" t="s">
        <v>65</v>
      </c>
      <c r="G32" s="201">
        <v>11</v>
      </c>
      <c r="H32" s="141">
        <f t="shared" si="0"/>
        <v>66</v>
      </c>
      <c r="I32" s="141"/>
      <c r="J32" s="141">
        <f t="shared" si="1"/>
        <v>0</v>
      </c>
      <c r="K32" s="141">
        <v>11</v>
      </c>
      <c r="L32" s="141">
        <f t="shared" si="2"/>
        <v>26</v>
      </c>
      <c r="M32" s="142"/>
      <c r="N32" s="141">
        <f t="shared" si="3"/>
        <v>0</v>
      </c>
      <c r="O32" s="142">
        <v>5</v>
      </c>
      <c r="P32" s="142">
        <f t="shared" si="4"/>
        <v>10</v>
      </c>
      <c r="Q32" s="142">
        <v>2</v>
      </c>
      <c r="R32" s="142">
        <f t="shared" si="5"/>
        <v>6</v>
      </c>
      <c r="S32" s="143">
        <f t="shared" si="6"/>
        <v>108</v>
      </c>
      <c r="T32" s="144"/>
      <c r="U32" s="141">
        <f t="shared" si="7"/>
        <v>0</v>
      </c>
      <c r="V32" s="141"/>
      <c r="W32" s="141">
        <f t="shared" si="8"/>
        <v>0</v>
      </c>
      <c r="X32" s="141">
        <v>1</v>
      </c>
      <c r="Y32" s="141">
        <f t="shared" si="9"/>
        <v>3</v>
      </c>
      <c r="Z32" s="141"/>
      <c r="AA32" s="141">
        <f t="shared" si="10"/>
        <v>0</v>
      </c>
      <c r="AB32" s="143">
        <f t="shared" si="11"/>
        <v>3</v>
      </c>
      <c r="AC32" s="144"/>
      <c r="AD32" s="141"/>
      <c r="AE32" s="143"/>
      <c r="AF32" s="144">
        <v>1</v>
      </c>
      <c r="AG32" s="141">
        <f t="shared" si="12"/>
        <v>12</v>
      </c>
      <c r="AH32" s="141"/>
      <c r="AI32" s="141">
        <f t="shared" si="13"/>
        <v>0</v>
      </c>
      <c r="AJ32" s="141">
        <v>1</v>
      </c>
      <c r="AK32" s="141">
        <f t="shared" si="14"/>
        <v>3</v>
      </c>
      <c r="AL32" s="141"/>
      <c r="AM32" s="141">
        <f t="shared" si="15"/>
        <v>0</v>
      </c>
      <c r="AN32" s="141"/>
      <c r="AO32" s="141">
        <f t="shared" si="16"/>
        <v>0</v>
      </c>
      <c r="AP32" s="141"/>
      <c r="AQ32" s="141">
        <f t="shared" si="17"/>
        <v>0</v>
      </c>
      <c r="AR32" s="141"/>
      <c r="AS32" s="141">
        <f t="shared" si="18"/>
        <v>0</v>
      </c>
      <c r="AT32" s="141"/>
      <c r="AU32" s="133">
        <f t="shared" si="19"/>
        <v>0</v>
      </c>
      <c r="AV32" s="141"/>
      <c r="AW32" s="133">
        <f t="shared" si="20"/>
        <v>0</v>
      </c>
      <c r="AX32" s="136">
        <f t="shared" si="21"/>
        <v>3</v>
      </c>
      <c r="AY32" s="145">
        <f t="shared" si="22"/>
        <v>15</v>
      </c>
      <c r="AZ32" s="135">
        <f t="shared" si="23"/>
        <v>126</v>
      </c>
    </row>
    <row r="33" spans="1:52" s="105" customFormat="1" ht="13.5">
      <c r="A33" s="134">
        <v>29</v>
      </c>
      <c r="B33" s="137" t="s">
        <v>153</v>
      </c>
      <c r="C33" s="138">
        <v>22881</v>
      </c>
      <c r="D33" s="139" t="s">
        <v>65</v>
      </c>
      <c r="E33" s="140" t="s">
        <v>28</v>
      </c>
      <c r="F33" s="200" t="s">
        <v>65</v>
      </c>
      <c r="G33" s="201">
        <v>12</v>
      </c>
      <c r="H33" s="141">
        <f t="shared" si="0"/>
        <v>72</v>
      </c>
      <c r="I33" s="141"/>
      <c r="J33" s="141">
        <f t="shared" si="1"/>
        <v>0</v>
      </c>
      <c r="K33" s="141">
        <v>9</v>
      </c>
      <c r="L33" s="141">
        <f t="shared" si="2"/>
        <v>22</v>
      </c>
      <c r="M33" s="142"/>
      <c r="N33" s="141">
        <f t="shared" si="3"/>
        <v>0</v>
      </c>
      <c r="O33" s="142">
        <v>5</v>
      </c>
      <c r="P33" s="142">
        <f t="shared" si="4"/>
        <v>10</v>
      </c>
      <c r="Q33" s="142">
        <v>2</v>
      </c>
      <c r="R33" s="142">
        <f t="shared" si="5"/>
        <v>6</v>
      </c>
      <c r="S33" s="143">
        <f t="shared" si="6"/>
        <v>110</v>
      </c>
      <c r="T33" s="144"/>
      <c r="U33" s="141">
        <f t="shared" si="7"/>
        <v>0</v>
      </c>
      <c r="V33" s="141"/>
      <c r="W33" s="141">
        <f t="shared" si="8"/>
        <v>0</v>
      </c>
      <c r="X33" s="141"/>
      <c r="Y33" s="141">
        <f t="shared" si="9"/>
        <v>0</v>
      </c>
      <c r="Z33" s="141"/>
      <c r="AA33" s="141">
        <f t="shared" si="10"/>
        <v>0</v>
      </c>
      <c r="AB33" s="143">
        <f t="shared" si="11"/>
        <v>0</v>
      </c>
      <c r="AC33" s="144"/>
      <c r="AD33" s="141"/>
      <c r="AE33" s="143"/>
      <c r="AF33" s="144">
        <v>1</v>
      </c>
      <c r="AG33" s="141">
        <f t="shared" si="12"/>
        <v>12</v>
      </c>
      <c r="AH33" s="141"/>
      <c r="AI33" s="141">
        <f t="shared" si="13"/>
        <v>0</v>
      </c>
      <c r="AJ33" s="141">
        <v>1</v>
      </c>
      <c r="AK33" s="141">
        <f t="shared" si="14"/>
        <v>3</v>
      </c>
      <c r="AL33" s="141"/>
      <c r="AM33" s="141">
        <f t="shared" si="15"/>
        <v>0</v>
      </c>
      <c r="AN33" s="141"/>
      <c r="AO33" s="141">
        <f t="shared" si="16"/>
        <v>0</v>
      </c>
      <c r="AP33" s="141"/>
      <c r="AQ33" s="141">
        <f t="shared" si="17"/>
        <v>0</v>
      </c>
      <c r="AR33" s="141"/>
      <c r="AS33" s="141">
        <f t="shared" si="18"/>
        <v>0</v>
      </c>
      <c r="AT33" s="141"/>
      <c r="AU33" s="133">
        <f t="shared" si="19"/>
        <v>0</v>
      </c>
      <c r="AV33" s="141"/>
      <c r="AW33" s="133">
        <f t="shared" si="20"/>
        <v>0</v>
      </c>
      <c r="AX33" s="136">
        <f t="shared" si="21"/>
        <v>3</v>
      </c>
      <c r="AY33" s="145">
        <f t="shared" si="22"/>
        <v>15</v>
      </c>
      <c r="AZ33" s="135">
        <f t="shared" si="23"/>
        <v>125</v>
      </c>
    </row>
    <row r="34" spans="1:52" s="105" customFormat="1" ht="13.5">
      <c r="A34" s="134">
        <v>30</v>
      </c>
      <c r="B34" s="137" t="s">
        <v>138</v>
      </c>
      <c r="C34" s="138">
        <v>22869</v>
      </c>
      <c r="D34" s="139" t="s">
        <v>65</v>
      </c>
      <c r="E34" s="140" t="s">
        <v>28</v>
      </c>
      <c r="F34" s="200" t="s">
        <v>65</v>
      </c>
      <c r="G34" s="201">
        <v>11</v>
      </c>
      <c r="H34" s="141">
        <f t="shared" si="0"/>
        <v>66</v>
      </c>
      <c r="I34" s="141"/>
      <c r="J34" s="141">
        <f t="shared" si="1"/>
        <v>0</v>
      </c>
      <c r="K34" s="141">
        <v>10</v>
      </c>
      <c r="L34" s="141">
        <f t="shared" si="2"/>
        <v>24</v>
      </c>
      <c r="M34" s="142"/>
      <c r="N34" s="141">
        <f t="shared" si="3"/>
        <v>0</v>
      </c>
      <c r="O34" s="142">
        <v>5</v>
      </c>
      <c r="P34" s="142">
        <f t="shared" si="4"/>
        <v>10</v>
      </c>
      <c r="Q34" s="142">
        <v>2</v>
      </c>
      <c r="R34" s="142">
        <f t="shared" si="5"/>
        <v>6</v>
      </c>
      <c r="S34" s="143">
        <f t="shared" si="6"/>
        <v>106</v>
      </c>
      <c r="T34" s="144"/>
      <c r="U34" s="141">
        <f t="shared" si="7"/>
        <v>0</v>
      </c>
      <c r="V34" s="141"/>
      <c r="W34" s="141">
        <f t="shared" si="8"/>
        <v>0</v>
      </c>
      <c r="X34" s="141"/>
      <c r="Y34" s="141">
        <f t="shared" si="9"/>
        <v>0</v>
      </c>
      <c r="Z34" s="141"/>
      <c r="AA34" s="141">
        <f t="shared" si="10"/>
        <v>0</v>
      </c>
      <c r="AB34" s="143">
        <f t="shared" si="11"/>
        <v>0</v>
      </c>
      <c r="AC34" s="144" t="s">
        <v>119</v>
      </c>
      <c r="AD34" s="141"/>
      <c r="AE34" s="143"/>
      <c r="AF34" s="144">
        <v>1</v>
      </c>
      <c r="AG34" s="141">
        <f t="shared" si="12"/>
        <v>12</v>
      </c>
      <c r="AH34" s="141"/>
      <c r="AI34" s="141">
        <f t="shared" si="13"/>
        <v>0</v>
      </c>
      <c r="AJ34" s="141">
        <v>2</v>
      </c>
      <c r="AK34" s="141">
        <f t="shared" si="14"/>
        <v>6</v>
      </c>
      <c r="AL34" s="141"/>
      <c r="AM34" s="141">
        <f t="shared" si="15"/>
        <v>0</v>
      </c>
      <c r="AN34" s="141"/>
      <c r="AO34" s="141">
        <f t="shared" si="16"/>
        <v>0</v>
      </c>
      <c r="AP34" s="141"/>
      <c r="AQ34" s="141">
        <f t="shared" si="17"/>
        <v>0</v>
      </c>
      <c r="AR34" s="141"/>
      <c r="AS34" s="141">
        <f t="shared" si="18"/>
        <v>0</v>
      </c>
      <c r="AT34" s="141"/>
      <c r="AU34" s="133">
        <f t="shared" si="19"/>
        <v>0</v>
      </c>
      <c r="AV34" s="141"/>
      <c r="AW34" s="133">
        <f t="shared" si="20"/>
        <v>0</v>
      </c>
      <c r="AX34" s="136">
        <f t="shared" si="21"/>
        <v>6</v>
      </c>
      <c r="AY34" s="145">
        <f t="shared" si="22"/>
        <v>18</v>
      </c>
      <c r="AZ34" s="135">
        <f t="shared" si="23"/>
        <v>124</v>
      </c>
    </row>
    <row r="35" spans="1:52" s="105" customFormat="1" ht="13.5">
      <c r="A35" s="134">
        <v>31</v>
      </c>
      <c r="B35" s="137" t="s">
        <v>133</v>
      </c>
      <c r="C35" s="138">
        <v>24634</v>
      </c>
      <c r="D35" s="139" t="s">
        <v>134</v>
      </c>
      <c r="E35" s="140" t="s">
        <v>28</v>
      </c>
      <c r="F35" s="200" t="s">
        <v>65</v>
      </c>
      <c r="G35" s="201">
        <v>12</v>
      </c>
      <c r="H35" s="141">
        <f t="shared" si="0"/>
        <v>72</v>
      </c>
      <c r="I35" s="141"/>
      <c r="J35" s="141">
        <f t="shared" si="1"/>
        <v>0</v>
      </c>
      <c r="K35" s="141">
        <v>7</v>
      </c>
      <c r="L35" s="141">
        <f t="shared" si="2"/>
        <v>18</v>
      </c>
      <c r="M35" s="142"/>
      <c r="N35" s="141">
        <f t="shared" si="3"/>
        <v>0</v>
      </c>
      <c r="O35" s="142">
        <v>5</v>
      </c>
      <c r="P35" s="142">
        <f t="shared" si="4"/>
        <v>10</v>
      </c>
      <c r="Q35" s="142">
        <v>3</v>
      </c>
      <c r="R35" s="142">
        <f t="shared" si="5"/>
        <v>9</v>
      </c>
      <c r="S35" s="143">
        <f t="shared" si="6"/>
        <v>109</v>
      </c>
      <c r="T35" s="144"/>
      <c r="U35" s="141">
        <f t="shared" si="7"/>
        <v>0</v>
      </c>
      <c r="V35" s="141"/>
      <c r="W35" s="141">
        <f t="shared" si="8"/>
        <v>0</v>
      </c>
      <c r="X35" s="141"/>
      <c r="Y35" s="141">
        <f t="shared" si="9"/>
        <v>0</v>
      </c>
      <c r="Z35" s="141"/>
      <c r="AA35" s="141">
        <f t="shared" si="10"/>
        <v>0</v>
      </c>
      <c r="AB35" s="143">
        <f t="shared" si="11"/>
        <v>0</v>
      </c>
      <c r="AC35" s="144"/>
      <c r="AD35" s="141"/>
      <c r="AE35" s="143"/>
      <c r="AF35" s="144">
        <v>1</v>
      </c>
      <c r="AG35" s="141">
        <f t="shared" si="12"/>
        <v>12</v>
      </c>
      <c r="AH35" s="141"/>
      <c r="AI35" s="141">
        <f t="shared" si="13"/>
        <v>0</v>
      </c>
      <c r="AJ35" s="141">
        <v>1</v>
      </c>
      <c r="AK35" s="141">
        <f t="shared" si="14"/>
        <v>3</v>
      </c>
      <c r="AL35" s="141"/>
      <c r="AM35" s="141">
        <f t="shared" si="15"/>
        <v>0</v>
      </c>
      <c r="AN35" s="141"/>
      <c r="AO35" s="141">
        <f t="shared" si="16"/>
        <v>0</v>
      </c>
      <c r="AP35" s="141"/>
      <c r="AQ35" s="141">
        <f t="shared" si="17"/>
        <v>0</v>
      </c>
      <c r="AR35" s="141"/>
      <c r="AS35" s="141">
        <f t="shared" si="18"/>
        <v>0</v>
      </c>
      <c r="AT35" s="141"/>
      <c r="AU35" s="133">
        <f t="shared" si="19"/>
        <v>0</v>
      </c>
      <c r="AV35" s="141"/>
      <c r="AW35" s="133">
        <f t="shared" si="20"/>
        <v>0</v>
      </c>
      <c r="AX35" s="136">
        <f t="shared" si="21"/>
        <v>3</v>
      </c>
      <c r="AY35" s="145">
        <f t="shared" si="22"/>
        <v>15</v>
      </c>
      <c r="AZ35" s="135">
        <f t="shared" si="23"/>
        <v>124</v>
      </c>
    </row>
    <row r="36" spans="1:52" s="105" customFormat="1" ht="13.5">
      <c r="A36" s="134">
        <v>32</v>
      </c>
      <c r="B36" s="202" t="s">
        <v>136</v>
      </c>
      <c r="C36" s="138">
        <v>23756</v>
      </c>
      <c r="D36" s="139" t="s">
        <v>85</v>
      </c>
      <c r="E36" s="140" t="s">
        <v>28</v>
      </c>
      <c r="F36" s="200" t="s">
        <v>65</v>
      </c>
      <c r="G36" s="201">
        <v>10</v>
      </c>
      <c r="H36" s="141">
        <f t="shared" si="0"/>
        <v>60</v>
      </c>
      <c r="I36" s="141"/>
      <c r="J36" s="141">
        <f t="shared" si="1"/>
        <v>0</v>
      </c>
      <c r="K36" s="141">
        <v>8</v>
      </c>
      <c r="L36" s="141">
        <f t="shared" si="2"/>
        <v>20</v>
      </c>
      <c r="M36" s="142"/>
      <c r="N36" s="141">
        <f t="shared" si="3"/>
        <v>0</v>
      </c>
      <c r="O36" s="142">
        <v>5</v>
      </c>
      <c r="P36" s="142">
        <f t="shared" si="4"/>
        <v>10</v>
      </c>
      <c r="Q36" s="142">
        <v>3</v>
      </c>
      <c r="R36" s="142">
        <f t="shared" si="5"/>
        <v>9</v>
      </c>
      <c r="S36" s="143">
        <f t="shared" si="6"/>
        <v>99</v>
      </c>
      <c r="T36" s="144"/>
      <c r="U36" s="141">
        <f t="shared" si="7"/>
        <v>0</v>
      </c>
      <c r="V36" s="141"/>
      <c r="W36" s="141">
        <f t="shared" si="8"/>
        <v>0</v>
      </c>
      <c r="X36" s="141"/>
      <c r="Y36" s="141">
        <f t="shared" si="9"/>
        <v>0</v>
      </c>
      <c r="Z36" s="141"/>
      <c r="AA36" s="141">
        <f t="shared" si="10"/>
        <v>0</v>
      </c>
      <c r="AB36" s="143">
        <f t="shared" si="11"/>
        <v>0</v>
      </c>
      <c r="AC36" s="144"/>
      <c r="AD36" s="141"/>
      <c r="AE36" s="143"/>
      <c r="AF36" s="144">
        <v>1</v>
      </c>
      <c r="AG36" s="141">
        <f t="shared" si="12"/>
        <v>12</v>
      </c>
      <c r="AH36" s="141"/>
      <c r="AI36" s="141">
        <f t="shared" si="13"/>
        <v>0</v>
      </c>
      <c r="AJ36" s="141">
        <v>1</v>
      </c>
      <c r="AK36" s="141">
        <f t="shared" si="14"/>
        <v>3</v>
      </c>
      <c r="AL36" s="141"/>
      <c r="AM36" s="141">
        <f t="shared" si="15"/>
        <v>0</v>
      </c>
      <c r="AN36" s="141"/>
      <c r="AO36" s="141">
        <f t="shared" si="16"/>
        <v>0</v>
      </c>
      <c r="AP36" s="141"/>
      <c r="AQ36" s="141">
        <f t="shared" si="17"/>
        <v>0</v>
      </c>
      <c r="AR36" s="141">
        <v>1</v>
      </c>
      <c r="AS36" s="141">
        <f t="shared" si="18"/>
        <v>1</v>
      </c>
      <c r="AT36" s="141"/>
      <c r="AU36" s="133">
        <f t="shared" si="19"/>
        <v>0</v>
      </c>
      <c r="AV36" s="141"/>
      <c r="AW36" s="133">
        <f t="shared" si="20"/>
        <v>0</v>
      </c>
      <c r="AX36" s="136">
        <f t="shared" si="21"/>
        <v>4</v>
      </c>
      <c r="AY36" s="145">
        <f t="shared" si="22"/>
        <v>16</v>
      </c>
      <c r="AZ36" s="135">
        <f t="shared" si="23"/>
        <v>115</v>
      </c>
    </row>
    <row r="37" spans="1:52" s="105" customFormat="1" ht="13.5">
      <c r="A37" s="134">
        <v>33</v>
      </c>
      <c r="B37" s="137" t="s">
        <v>143</v>
      </c>
      <c r="C37" s="138">
        <v>24448</v>
      </c>
      <c r="D37" s="139" t="s">
        <v>65</v>
      </c>
      <c r="E37" s="140" t="s">
        <v>28</v>
      </c>
      <c r="F37" s="200" t="s">
        <v>65</v>
      </c>
      <c r="G37" s="201">
        <v>9</v>
      </c>
      <c r="H37" s="141">
        <f t="shared" si="0"/>
        <v>54</v>
      </c>
      <c r="I37" s="141"/>
      <c r="J37" s="141">
        <f t="shared" si="1"/>
        <v>0</v>
      </c>
      <c r="K37" s="141">
        <v>16</v>
      </c>
      <c r="L37" s="141">
        <f t="shared" si="2"/>
        <v>36</v>
      </c>
      <c r="M37" s="141"/>
      <c r="N37" s="141">
        <f t="shared" si="3"/>
        <v>0</v>
      </c>
      <c r="O37" s="142">
        <v>5</v>
      </c>
      <c r="P37" s="142">
        <f t="shared" si="4"/>
        <v>10</v>
      </c>
      <c r="Q37" s="142"/>
      <c r="R37" s="142">
        <f t="shared" si="5"/>
        <v>0</v>
      </c>
      <c r="S37" s="143">
        <f t="shared" si="6"/>
        <v>100</v>
      </c>
      <c r="T37" s="141"/>
      <c r="U37" s="141">
        <f t="shared" si="7"/>
        <v>0</v>
      </c>
      <c r="V37" s="141"/>
      <c r="W37" s="141">
        <f t="shared" si="8"/>
        <v>0</v>
      </c>
      <c r="X37" s="141"/>
      <c r="Y37" s="141">
        <f t="shared" si="9"/>
        <v>0</v>
      </c>
      <c r="Z37" s="141"/>
      <c r="AA37" s="141">
        <f t="shared" si="10"/>
        <v>0</v>
      </c>
      <c r="AB37" s="141">
        <f t="shared" si="11"/>
        <v>0</v>
      </c>
      <c r="AC37" s="141"/>
      <c r="AD37" s="141"/>
      <c r="AE37" s="141"/>
      <c r="AF37" s="141">
        <v>1</v>
      </c>
      <c r="AG37" s="141">
        <f t="shared" si="12"/>
        <v>12</v>
      </c>
      <c r="AH37" s="141"/>
      <c r="AI37" s="141">
        <f t="shared" si="13"/>
        <v>0</v>
      </c>
      <c r="AJ37" s="141">
        <v>1</v>
      </c>
      <c r="AK37" s="141">
        <f t="shared" si="14"/>
        <v>3</v>
      </c>
      <c r="AL37" s="141"/>
      <c r="AM37" s="141">
        <f t="shared" si="15"/>
        <v>0</v>
      </c>
      <c r="AN37" s="141"/>
      <c r="AO37" s="141">
        <f t="shared" si="16"/>
        <v>0</v>
      </c>
      <c r="AP37" s="141"/>
      <c r="AQ37" s="141">
        <f t="shared" si="17"/>
        <v>0</v>
      </c>
      <c r="AR37" s="141"/>
      <c r="AS37" s="141">
        <f t="shared" si="18"/>
        <v>0</v>
      </c>
      <c r="AT37" s="133"/>
      <c r="AU37" s="133">
        <f t="shared" si="19"/>
        <v>0</v>
      </c>
      <c r="AV37" s="133"/>
      <c r="AW37" s="133">
        <f t="shared" si="20"/>
        <v>0</v>
      </c>
      <c r="AX37" s="136">
        <f t="shared" si="21"/>
        <v>3</v>
      </c>
      <c r="AY37" s="136">
        <f t="shared" si="22"/>
        <v>15</v>
      </c>
      <c r="AZ37" s="177">
        <f t="shared" si="23"/>
        <v>115</v>
      </c>
    </row>
    <row r="38" spans="1:52" s="105" customFormat="1" ht="13.5">
      <c r="A38" s="134">
        <v>34</v>
      </c>
      <c r="B38" s="137" t="s">
        <v>142</v>
      </c>
      <c r="C38" s="138">
        <v>23491</v>
      </c>
      <c r="D38" s="139" t="s">
        <v>65</v>
      </c>
      <c r="E38" s="140" t="s">
        <v>28</v>
      </c>
      <c r="F38" s="200" t="s">
        <v>65</v>
      </c>
      <c r="G38" s="201">
        <v>10</v>
      </c>
      <c r="H38" s="141">
        <f t="shared" si="0"/>
        <v>60</v>
      </c>
      <c r="I38" s="141"/>
      <c r="J38" s="141">
        <f t="shared" si="1"/>
        <v>0</v>
      </c>
      <c r="K38" s="141">
        <v>9</v>
      </c>
      <c r="L38" s="141">
        <f t="shared" si="2"/>
        <v>22</v>
      </c>
      <c r="M38" s="142"/>
      <c r="N38" s="141">
        <f t="shared" si="3"/>
        <v>0</v>
      </c>
      <c r="O38" s="142">
        <v>5</v>
      </c>
      <c r="P38" s="142">
        <f t="shared" si="4"/>
        <v>10</v>
      </c>
      <c r="Q38" s="142">
        <v>2</v>
      </c>
      <c r="R38" s="142">
        <f t="shared" si="5"/>
        <v>6</v>
      </c>
      <c r="S38" s="143">
        <f t="shared" si="6"/>
        <v>98</v>
      </c>
      <c r="T38" s="144"/>
      <c r="U38" s="141">
        <f t="shared" si="7"/>
        <v>0</v>
      </c>
      <c r="V38" s="141"/>
      <c r="W38" s="141">
        <f t="shared" si="8"/>
        <v>0</v>
      </c>
      <c r="X38" s="141"/>
      <c r="Y38" s="141">
        <f t="shared" si="9"/>
        <v>0</v>
      </c>
      <c r="Z38" s="141"/>
      <c r="AA38" s="141">
        <f t="shared" si="10"/>
        <v>0</v>
      </c>
      <c r="AB38" s="143">
        <f t="shared" si="11"/>
        <v>0</v>
      </c>
      <c r="AC38" s="144"/>
      <c r="AD38" s="141"/>
      <c r="AE38" s="143"/>
      <c r="AF38" s="144">
        <v>1</v>
      </c>
      <c r="AG38" s="141">
        <f t="shared" si="12"/>
        <v>12</v>
      </c>
      <c r="AH38" s="141"/>
      <c r="AI38" s="141">
        <f t="shared" si="13"/>
        <v>0</v>
      </c>
      <c r="AJ38" s="141">
        <v>1</v>
      </c>
      <c r="AK38" s="141">
        <f t="shared" si="14"/>
        <v>3</v>
      </c>
      <c r="AL38" s="141"/>
      <c r="AM38" s="141">
        <f t="shared" si="15"/>
        <v>0</v>
      </c>
      <c r="AN38" s="141"/>
      <c r="AO38" s="141">
        <f t="shared" si="16"/>
        <v>0</v>
      </c>
      <c r="AP38" s="141"/>
      <c r="AQ38" s="141">
        <f t="shared" si="17"/>
        <v>0</v>
      </c>
      <c r="AR38" s="141"/>
      <c r="AS38" s="141">
        <f t="shared" si="18"/>
        <v>0</v>
      </c>
      <c r="AT38" s="141"/>
      <c r="AU38" s="133">
        <f t="shared" si="19"/>
        <v>0</v>
      </c>
      <c r="AV38" s="141"/>
      <c r="AW38" s="133">
        <f t="shared" si="20"/>
        <v>0</v>
      </c>
      <c r="AX38" s="136">
        <f t="shared" si="21"/>
        <v>3</v>
      </c>
      <c r="AY38" s="145">
        <f t="shared" si="22"/>
        <v>15</v>
      </c>
      <c r="AZ38" s="135">
        <f t="shared" si="23"/>
        <v>113</v>
      </c>
    </row>
    <row r="39" spans="1:52" s="105" customFormat="1" ht="13.5">
      <c r="A39" s="134">
        <v>35</v>
      </c>
      <c r="B39" s="137" t="s">
        <v>340</v>
      </c>
      <c r="C39" s="138">
        <v>24973</v>
      </c>
      <c r="D39" s="139" t="s">
        <v>44</v>
      </c>
      <c r="E39" s="140" t="s">
        <v>28</v>
      </c>
      <c r="F39" s="200" t="s">
        <v>65</v>
      </c>
      <c r="G39" s="201">
        <v>10</v>
      </c>
      <c r="H39" s="141">
        <f t="shared" si="0"/>
        <v>60</v>
      </c>
      <c r="I39" s="141"/>
      <c r="J39" s="141">
        <f t="shared" si="1"/>
        <v>0</v>
      </c>
      <c r="K39" s="141">
        <v>11</v>
      </c>
      <c r="L39" s="141">
        <f t="shared" si="2"/>
        <v>26</v>
      </c>
      <c r="M39" s="142"/>
      <c r="N39" s="141">
        <f t="shared" si="3"/>
        <v>0</v>
      </c>
      <c r="O39" s="142">
        <v>5</v>
      </c>
      <c r="P39" s="142">
        <f t="shared" si="4"/>
        <v>10</v>
      </c>
      <c r="Q39" s="142">
        <v>1</v>
      </c>
      <c r="R39" s="142">
        <f t="shared" si="5"/>
        <v>3</v>
      </c>
      <c r="S39" s="143">
        <f t="shared" si="6"/>
        <v>99</v>
      </c>
      <c r="T39" s="144"/>
      <c r="U39" s="141">
        <f t="shared" si="7"/>
        <v>0</v>
      </c>
      <c r="V39" s="141"/>
      <c r="W39" s="141">
        <f t="shared" si="8"/>
        <v>0</v>
      </c>
      <c r="X39" s="141"/>
      <c r="Y39" s="141">
        <f t="shared" si="9"/>
        <v>0</v>
      </c>
      <c r="Z39" s="141"/>
      <c r="AA39" s="141">
        <f t="shared" si="10"/>
        <v>0</v>
      </c>
      <c r="AB39" s="143">
        <f t="shared" si="11"/>
        <v>0</v>
      </c>
      <c r="AC39" s="144"/>
      <c r="AD39" s="141"/>
      <c r="AE39" s="143"/>
      <c r="AF39" s="144">
        <v>1</v>
      </c>
      <c r="AG39" s="141">
        <f t="shared" si="12"/>
        <v>12</v>
      </c>
      <c r="AH39" s="141"/>
      <c r="AI39" s="141">
        <f t="shared" si="13"/>
        <v>0</v>
      </c>
      <c r="AJ39" s="141"/>
      <c r="AK39" s="141">
        <f t="shared" si="14"/>
        <v>0</v>
      </c>
      <c r="AL39" s="141"/>
      <c r="AM39" s="141">
        <f t="shared" si="15"/>
        <v>0</v>
      </c>
      <c r="AN39" s="141"/>
      <c r="AO39" s="141">
        <f t="shared" si="16"/>
        <v>0</v>
      </c>
      <c r="AP39" s="141"/>
      <c r="AQ39" s="141">
        <f t="shared" si="17"/>
        <v>0</v>
      </c>
      <c r="AR39" s="141"/>
      <c r="AS39" s="141">
        <f t="shared" si="18"/>
        <v>0</v>
      </c>
      <c r="AT39" s="141"/>
      <c r="AU39" s="133">
        <f t="shared" si="19"/>
        <v>0</v>
      </c>
      <c r="AV39" s="141"/>
      <c r="AW39" s="133">
        <f t="shared" si="20"/>
        <v>0</v>
      </c>
      <c r="AX39" s="136">
        <f t="shared" si="21"/>
        <v>0</v>
      </c>
      <c r="AY39" s="145">
        <f t="shared" si="22"/>
        <v>12</v>
      </c>
      <c r="AZ39" s="135">
        <f t="shared" si="23"/>
        <v>111</v>
      </c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7"/>
  <sheetViews>
    <sheetView zoomScale="85" zoomScaleNormal="85" zoomScalePageLayoutView="0" workbookViewId="0" topLeftCell="A4">
      <selection activeCell="B26" sqref="B5:B26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51" width="5.00390625" style="6" customWidth="1"/>
    <col min="52" max="52" width="5.140625" style="6" customWidth="1"/>
    <col min="53" max="16384" width="9.140625" style="1" customWidth="1"/>
  </cols>
  <sheetData>
    <row r="1" spans="1:52" ht="21.75">
      <c r="A1" s="338" t="s">
        <v>360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40"/>
    </row>
    <row r="2" spans="1:52" ht="18.75" thickBot="1">
      <c r="A2" s="294" t="s">
        <v>323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7"/>
    </row>
    <row r="3" spans="1:52" s="32" customFormat="1" ht="27.75" customHeight="1">
      <c r="A3" s="274" t="s">
        <v>371</v>
      </c>
      <c r="B3" s="275"/>
      <c r="C3" s="275"/>
      <c r="D3" s="277"/>
      <c r="E3" s="60"/>
      <c r="F3" s="81"/>
      <c r="G3" s="343" t="s">
        <v>6</v>
      </c>
      <c r="H3" s="275"/>
      <c r="I3" s="275"/>
      <c r="J3" s="275"/>
      <c r="K3" s="275"/>
      <c r="L3" s="275"/>
      <c r="M3" s="276"/>
      <c r="N3" s="276"/>
      <c r="O3" s="276"/>
      <c r="P3" s="276"/>
      <c r="Q3" s="276"/>
      <c r="R3" s="276"/>
      <c r="S3" s="277"/>
      <c r="T3" s="274" t="s">
        <v>11</v>
      </c>
      <c r="U3" s="275"/>
      <c r="V3" s="275"/>
      <c r="W3" s="275"/>
      <c r="X3" s="275"/>
      <c r="Y3" s="275"/>
      <c r="Z3" s="275"/>
      <c r="AA3" s="275"/>
      <c r="AB3" s="277"/>
      <c r="AC3" s="278" t="s">
        <v>12</v>
      </c>
      <c r="AD3" s="279"/>
      <c r="AE3" s="280"/>
      <c r="AF3" s="278" t="s">
        <v>23</v>
      </c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24</v>
      </c>
    </row>
    <row r="4" spans="1:52" s="32" customFormat="1" ht="123" customHeight="1">
      <c r="A4" s="82" t="s">
        <v>372</v>
      </c>
      <c r="B4" s="65" t="s">
        <v>0</v>
      </c>
      <c r="C4" s="341" t="s">
        <v>1</v>
      </c>
      <c r="D4" s="342"/>
      <c r="E4" s="65"/>
      <c r="F4" s="83"/>
      <c r="G4" s="67" t="s">
        <v>2</v>
      </c>
      <c r="H4" s="68" t="s">
        <v>3</v>
      </c>
      <c r="I4" s="68" t="s">
        <v>367</v>
      </c>
      <c r="J4" s="68" t="s">
        <v>3</v>
      </c>
      <c r="K4" s="68" t="s">
        <v>4</v>
      </c>
      <c r="L4" s="68" t="s">
        <v>3</v>
      </c>
      <c r="M4" s="68" t="s">
        <v>368</v>
      </c>
      <c r="N4" s="68" t="s">
        <v>3</v>
      </c>
      <c r="O4" s="68" t="s">
        <v>379</v>
      </c>
      <c r="P4" s="67" t="s">
        <v>3</v>
      </c>
      <c r="Q4" s="67" t="s">
        <v>380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69" t="s">
        <v>22</v>
      </c>
      <c r="AZ4" s="282"/>
    </row>
    <row r="5" spans="1:52" s="107" customFormat="1" ht="15">
      <c r="A5" s="144">
        <v>1</v>
      </c>
      <c r="B5" s="202" t="s">
        <v>117</v>
      </c>
      <c r="C5" s="203">
        <v>21463</v>
      </c>
      <c r="D5" s="139" t="s">
        <v>44</v>
      </c>
      <c r="E5" s="202" t="s">
        <v>28</v>
      </c>
      <c r="F5" s="137" t="s">
        <v>108</v>
      </c>
      <c r="G5" s="201">
        <v>12</v>
      </c>
      <c r="H5" s="141">
        <f aca="true" t="shared" si="0" ref="H5:H26">G5*6</f>
        <v>72</v>
      </c>
      <c r="I5" s="141"/>
      <c r="J5" s="141">
        <f aca="true" t="shared" si="1" ref="J5:J26">I5*6</f>
        <v>0</v>
      </c>
      <c r="K5" s="141">
        <v>18</v>
      </c>
      <c r="L5" s="141">
        <f aca="true" t="shared" si="2" ref="L5:L26">IF(K5&gt;4,K5*2+4,K5*3)</f>
        <v>40</v>
      </c>
      <c r="M5" s="142"/>
      <c r="N5" s="141">
        <f aca="true" t="shared" si="3" ref="N5:N26">IF(M5&gt;4,M5*2+4,M5*3)</f>
        <v>0</v>
      </c>
      <c r="O5" s="142">
        <v>5</v>
      </c>
      <c r="P5" s="142">
        <f aca="true" t="shared" si="4" ref="P5:P26">O5*2</f>
        <v>10</v>
      </c>
      <c r="Q5" s="142">
        <v>3</v>
      </c>
      <c r="R5" s="142">
        <f aca="true" t="shared" si="5" ref="R5:R26">Q5*3</f>
        <v>9</v>
      </c>
      <c r="S5" s="143">
        <f aca="true" t="shared" si="6" ref="S5:S26">H5+J5+L5+N5+P5+R5</f>
        <v>131</v>
      </c>
      <c r="T5" s="144"/>
      <c r="U5" s="141">
        <f aca="true" t="shared" si="7" ref="U5:U26">IF(T5=0,0,6)</f>
        <v>0</v>
      </c>
      <c r="V5" s="141"/>
      <c r="W5" s="141">
        <f aca="true" t="shared" si="8" ref="W5:W26">V5*4</f>
        <v>0</v>
      </c>
      <c r="X5" s="141"/>
      <c r="Y5" s="141">
        <f aca="true" t="shared" si="9" ref="Y5:Y26">X5*3</f>
        <v>0</v>
      </c>
      <c r="Z5" s="141"/>
      <c r="AA5" s="141">
        <f aca="true" t="shared" si="10" ref="AA5:AA26">IF(Z5=0,0,6)</f>
        <v>0</v>
      </c>
      <c r="AB5" s="143">
        <f aca="true" t="shared" si="11" ref="AB5:AB26">U5+W5+Y5+AA5</f>
        <v>0</v>
      </c>
      <c r="AC5" s="144"/>
      <c r="AD5" s="141"/>
      <c r="AE5" s="143"/>
      <c r="AF5" s="144">
        <v>1</v>
      </c>
      <c r="AG5" s="141">
        <f aca="true" t="shared" si="12" ref="AG5:AG26">AF5*12</f>
        <v>12</v>
      </c>
      <c r="AH5" s="141"/>
      <c r="AI5" s="141">
        <f aca="true" t="shared" si="13" ref="AI5:AI26">AH5*5</f>
        <v>0</v>
      </c>
      <c r="AJ5" s="141">
        <v>2</v>
      </c>
      <c r="AK5" s="141">
        <f aca="true" t="shared" si="14" ref="AK5:AK26">AJ5*3</f>
        <v>6</v>
      </c>
      <c r="AL5" s="141"/>
      <c r="AM5" s="141">
        <f aca="true" t="shared" si="15" ref="AM5:AM26">AL5*1</f>
        <v>0</v>
      </c>
      <c r="AN5" s="141"/>
      <c r="AO5" s="141">
        <f aca="true" t="shared" si="16" ref="AO5:AO26">AN5*5</f>
        <v>0</v>
      </c>
      <c r="AP5" s="141"/>
      <c r="AQ5" s="141">
        <f aca="true" t="shared" si="17" ref="AQ5:AQ26">AP5*5</f>
        <v>0</v>
      </c>
      <c r="AR5" s="141"/>
      <c r="AS5" s="141">
        <f aca="true" t="shared" si="18" ref="AS5:AS26">AR5*1</f>
        <v>0</v>
      </c>
      <c r="AT5" s="141"/>
      <c r="AU5" s="133">
        <f aca="true" t="shared" si="19" ref="AU5:AU26">AT5*0.5</f>
        <v>0</v>
      </c>
      <c r="AV5" s="141"/>
      <c r="AW5" s="133">
        <f aca="true" t="shared" si="20" ref="AW5:AW26">AV5*1</f>
        <v>0</v>
      </c>
      <c r="AX5" s="136">
        <f aca="true" t="shared" si="21" ref="AX5:AX26">IF(AI5+AK5+AM5+AO5+AQ5+AS5+AU5+AW5&gt;10,10,AI5+AK5+AM5+AO5+AQ5+AS5+AU5+AW5)</f>
        <v>6</v>
      </c>
      <c r="AY5" s="145">
        <f aca="true" t="shared" si="22" ref="AY5:AY26">AG5+AX5</f>
        <v>18</v>
      </c>
      <c r="AZ5" s="204">
        <f aca="true" t="shared" si="23" ref="AZ5:AZ26">S5+AB5+AY5</f>
        <v>149</v>
      </c>
    </row>
    <row r="6" spans="1:52" s="107" customFormat="1" ht="15">
      <c r="A6" s="144">
        <v>2</v>
      </c>
      <c r="B6" s="202" t="s">
        <v>114</v>
      </c>
      <c r="C6" s="203">
        <v>23454</v>
      </c>
      <c r="D6" s="139" t="s">
        <v>44</v>
      </c>
      <c r="E6" s="202" t="s">
        <v>28</v>
      </c>
      <c r="F6" s="137" t="s">
        <v>108</v>
      </c>
      <c r="G6" s="201">
        <v>12</v>
      </c>
      <c r="H6" s="141">
        <f t="shared" si="0"/>
        <v>72</v>
      </c>
      <c r="I6" s="141"/>
      <c r="J6" s="141">
        <f t="shared" si="1"/>
        <v>0</v>
      </c>
      <c r="K6" s="141">
        <v>17</v>
      </c>
      <c r="L6" s="141">
        <f t="shared" si="2"/>
        <v>38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129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>
        <v>1</v>
      </c>
      <c r="AS6" s="141">
        <f t="shared" si="18"/>
        <v>1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7</v>
      </c>
      <c r="AY6" s="145">
        <f t="shared" si="22"/>
        <v>19</v>
      </c>
      <c r="AZ6" s="204">
        <f t="shared" si="23"/>
        <v>148</v>
      </c>
    </row>
    <row r="7" spans="1:52" s="107" customFormat="1" ht="15">
      <c r="A7" s="144">
        <v>3</v>
      </c>
      <c r="B7" s="202" t="s">
        <v>126</v>
      </c>
      <c r="C7" s="203">
        <v>21792</v>
      </c>
      <c r="D7" s="139" t="s">
        <v>44</v>
      </c>
      <c r="E7" s="202" t="s">
        <v>28</v>
      </c>
      <c r="F7" s="137" t="s">
        <v>108</v>
      </c>
      <c r="G7" s="201">
        <v>12</v>
      </c>
      <c r="H7" s="141">
        <f t="shared" si="0"/>
        <v>72</v>
      </c>
      <c r="I7" s="141"/>
      <c r="J7" s="141">
        <f t="shared" si="1"/>
        <v>0</v>
      </c>
      <c r="K7" s="141">
        <v>17</v>
      </c>
      <c r="L7" s="141">
        <f t="shared" si="2"/>
        <v>38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129</v>
      </c>
      <c r="T7" s="144"/>
      <c r="U7" s="141">
        <f t="shared" si="7"/>
        <v>0</v>
      </c>
      <c r="V7" s="141"/>
      <c r="W7" s="141">
        <f t="shared" si="8"/>
        <v>0</v>
      </c>
      <c r="X7" s="141"/>
      <c r="Y7" s="141">
        <f t="shared" si="9"/>
        <v>0</v>
      </c>
      <c r="Z7" s="141"/>
      <c r="AA7" s="141">
        <f t="shared" si="10"/>
        <v>0</v>
      </c>
      <c r="AB7" s="143">
        <f t="shared" si="11"/>
        <v>0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204">
        <f t="shared" si="23"/>
        <v>147</v>
      </c>
    </row>
    <row r="8" spans="1:52" s="107" customFormat="1" ht="15">
      <c r="A8" s="144">
        <v>4</v>
      </c>
      <c r="B8" s="202" t="s">
        <v>128</v>
      </c>
      <c r="C8" s="203">
        <v>23166</v>
      </c>
      <c r="D8" s="139" t="s">
        <v>44</v>
      </c>
      <c r="E8" s="202" t="s">
        <v>28</v>
      </c>
      <c r="F8" s="137" t="s">
        <v>108</v>
      </c>
      <c r="G8" s="201">
        <v>12</v>
      </c>
      <c r="H8" s="141">
        <f t="shared" si="0"/>
        <v>72</v>
      </c>
      <c r="I8" s="141"/>
      <c r="J8" s="141">
        <f t="shared" si="1"/>
        <v>0</v>
      </c>
      <c r="K8" s="141">
        <v>17</v>
      </c>
      <c r="L8" s="141">
        <f t="shared" si="2"/>
        <v>38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129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204">
        <f t="shared" si="23"/>
        <v>147</v>
      </c>
    </row>
    <row r="9" spans="1:52" s="107" customFormat="1" ht="15">
      <c r="A9" s="144">
        <v>5</v>
      </c>
      <c r="B9" s="202" t="s">
        <v>127</v>
      </c>
      <c r="C9" s="203">
        <v>23286</v>
      </c>
      <c r="D9" s="139" t="s">
        <v>44</v>
      </c>
      <c r="E9" s="202" t="s">
        <v>28</v>
      </c>
      <c r="F9" s="137" t="s">
        <v>108</v>
      </c>
      <c r="G9" s="201">
        <v>12</v>
      </c>
      <c r="H9" s="141">
        <f t="shared" si="0"/>
        <v>72</v>
      </c>
      <c r="I9" s="141"/>
      <c r="J9" s="141">
        <f t="shared" si="1"/>
        <v>0</v>
      </c>
      <c r="K9" s="141">
        <v>16</v>
      </c>
      <c r="L9" s="141">
        <f t="shared" si="2"/>
        <v>36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127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>
        <v>1</v>
      </c>
      <c r="AS9" s="141">
        <f t="shared" si="18"/>
        <v>1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7</v>
      </c>
      <c r="AY9" s="145">
        <f t="shared" si="22"/>
        <v>19</v>
      </c>
      <c r="AZ9" s="204">
        <f t="shared" si="23"/>
        <v>146</v>
      </c>
    </row>
    <row r="10" spans="1:52" s="107" customFormat="1" ht="15">
      <c r="A10" s="144">
        <v>6</v>
      </c>
      <c r="B10" s="202" t="s">
        <v>107</v>
      </c>
      <c r="C10" s="203">
        <v>22415</v>
      </c>
      <c r="D10" s="139" t="s">
        <v>44</v>
      </c>
      <c r="E10" s="202" t="s">
        <v>28</v>
      </c>
      <c r="F10" s="137" t="s">
        <v>108</v>
      </c>
      <c r="G10" s="201">
        <v>12</v>
      </c>
      <c r="H10" s="141">
        <f t="shared" si="0"/>
        <v>72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127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204">
        <f t="shared" si="23"/>
        <v>145</v>
      </c>
    </row>
    <row r="11" spans="1:52" s="107" customFormat="1" ht="15">
      <c r="A11" s="144">
        <v>7</v>
      </c>
      <c r="B11" s="202" t="s">
        <v>113</v>
      </c>
      <c r="C11" s="203">
        <v>22935</v>
      </c>
      <c r="D11" s="139" t="s">
        <v>44</v>
      </c>
      <c r="E11" s="202" t="s">
        <v>28</v>
      </c>
      <c r="F11" s="137" t="s">
        <v>108</v>
      </c>
      <c r="G11" s="201">
        <v>12</v>
      </c>
      <c r="H11" s="141">
        <f t="shared" si="0"/>
        <v>72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127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204">
        <f t="shared" si="23"/>
        <v>145</v>
      </c>
    </row>
    <row r="12" spans="1:52" s="107" customFormat="1" ht="15">
      <c r="A12" s="144">
        <v>8</v>
      </c>
      <c r="B12" s="202" t="s">
        <v>132</v>
      </c>
      <c r="C12" s="203">
        <v>24800</v>
      </c>
      <c r="D12" s="139" t="s">
        <v>44</v>
      </c>
      <c r="E12" s="202" t="s">
        <v>28</v>
      </c>
      <c r="F12" s="137" t="s">
        <v>108</v>
      </c>
      <c r="G12" s="201">
        <v>12</v>
      </c>
      <c r="H12" s="141">
        <f t="shared" si="0"/>
        <v>72</v>
      </c>
      <c r="I12" s="141"/>
      <c r="J12" s="141">
        <f t="shared" si="1"/>
        <v>0</v>
      </c>
      <c r="K12" s="141">
        <v>15</v>
      </c>
      <c r="L12" s="141">
        <f t="shared" si="2"/>
        <v>34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125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 t="s">
        <v>119</v>
      </c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>
        <v>1</v>
      </c>
      <c r="AO12" s="141">
        <f t="shared" si="16"/>
        <v>5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8</v>
      </c>
      <c r="AY12" s="145">
        <f t="shared" si="22"/>
        <v>20</v>
      </c>
      <c r="AZ12" s="204">
        <f t="shared" si="23"/>
        <v>145</v>
      </c>
    </row>
    <row r="13" spans="1:52" s="107" customFormat="1" ht="15">
      <c r="A13" s="144">
        <v>9</v>
      </c>
      <c r="B13" s="202" t="s">
        <v>366</v>
      </c>
      <c r="C13" s="203">
        <v>25033</v>
      </c>
      <c r="D13" s="139" t="s">
        <v>44</v>
      </c>
      <c r="E13" s="202" t="s">
        <v>28</v>
      </c>
      <c r="F13" s="137" t="s">
        <v>108</v>
      </c>
      <c r="G13" s="201">
        <v>12</v>
      </c>
      <c r="H13" s="141">
        <f t="shared" si="0"/>
        <v>72</v>
      </c>
      <c r="I13" s="141"/>
      <c r="J13" s="141">
        <f t="shared" si="1"/>
        <v>0</v>
      </c>
      <c r="K13" s="141">
        <v>15</v>
      </c>
      <c r="L13" s="141">
        <f t="shared" si="2"/>
        <v>34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125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2</v>
      </c>
      <c r="AK13" s="141">
        <f t="shared" si="14"/>
        <v>6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6</v>
      </c>
      <c r="AY13" s="145">
        <f t="shared" si="22"/>
        <v>18</v>
      </c>
      <c r="AZ13" s="204">
        <f t="shared" si="23"/>
        <v>143</v>
      </c>
    </row>
    <row r="14" spans="1:52" s="107" customFormat="1" ht="15">
      <c r="A14" s="144">
        <v>10</v>
      </c>
      <c r="B14" s="202" t="s">
        <v>109</v>
      </c>
      <c r="C14" s="203">
        <v>21262</v>
      </c>
      <c r="D14" s="139" t="s">
        <v>85</v>
      </c>
      <c r="E14" s="202" t="s">
        <v>28</v>
      </c>
      <c r="F14" s="137" t="s">
        <v>108</v>
      </c>
      <c r="G14" s="201">
        <v>12</v>
      </c>
      <c r="H14" s="141">
        <f t="shared" si="0"/>
        <v>72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127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204">
        <f t="shared" si="23"/>
        <v>142</v>
      </c>
    </row>
    <row r="15" spans="1:52" s="107" customFormat="1" ht="15">
      <c r="A15" s="144">
        <v>11</v>
      </c>
      <c r="B15" s="202" t="s">
        <v>130</v>
      </c>
      <c r="C15" s="203">
        <v>22051</v>
      </c>
      <c r="D15" s="139" t="s">
        <v>44</v>
      </c>
      <c r="E15" s="202" t="s">
        <v>28</v>
      </c>
      <c r="F15" s="137" t="s">
        <v>108</v>
      </c>
      <c r="G15" s="201">
        <v>12</v>
      </c>
      <c r="H15" s="141">
        <f t="shared" si="0"/>
        <v>72</v>
      </c>
      <c r="I15" s="141"/>
      <c r="J15" s="141">
        <f t="shared" si="1"/>
        <v>0</v>
      </c>
      <c r="K15" s="141">
        <v>16</v>
      </c>
      <c r="L15" s="141">
        <f t="shared" si="2"/>
        <v>36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127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204">
        <f t="shared" si="23"/>
        <v>142</v>
      </c>
    </row>
    <row r="16" spans="1:52" s="107" customFormat="1" ht="15">
      <c r="A16" s="144">
        <v>12</v>
      </c>
      <c r="B16" s="202" t="s">
        <v>115</v>
      </c>
      <c r="C16" s="203">
        <v>24566</v>
      </c>
      <c r="D16" s="139" t="s">
        <v>44</v>
      </c>
      <c r="E16" s="202" t="s">
        <v>28</v>
      </c>
      <c r="F16" s="137" t="s">
        <v>108</v>
      </c>
      <c r="G16" s="201">
        <v>12</v>
      </c>
      <c r="H16" s="141">
        <f t="shared" si="0"/>
        <v>72</v>
      </c>
      <c r="I16" s="141"/>
      <c r="J16" s="141">
        <f t="shared" si="1"/>
        <v>0</v>
      </c>
      <c r="K16" s="141">
        <v>15</v>
      </c>
      <c r="L16" s="141">
        <f t="shared" si="2"/>
        <v>34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125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204">
        <f t="shared" si="23"/>
        <v>140</v>
      </c>
    </row>
    <row r="17" spans="1:52" s="107" customFormat="1" ht="15">
      <c r="A17" s="144">
        <v>13</v>
      </c>
      <c r="B17" s="202" t="s">
        <v>123</v>
      </c>
      <c r="C17" s="203">
        <v>20831</v>
      </c>
      <c r="D17" s="139" t="s">
        <v>44</v>
      </c>
      <c r="E17" s="202" t="s">
        <v>28</v>
      </c>
      <c r="F17" s="137" t="s">
        <v>108</v>
      </c>
      <c r="G17" s="201">
        <v>10</v>
      </c>
      <c r="H17" s="141">
        <f t="shared" si="0"/>
        <v>60</v>
      </c>
      <c r="I17" s="141"/>
      <c r="J17" s="141">
        <f t="shared" si="1"/>
        <v>0</v>
      </c>
      <c r="K17" s="141">
        <v>19</v>
      </c>
      <c r="L17" s="141">
        <f t="shared" si="2"/>
        <v>42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121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2</v>
      </c>
      <c r="AK17" s="141">
        <f t="shared" si="14"/>
        <v>6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6</v>
      </c>
      <c r="AY17" s="145">
        <f t="shared" si="22"/>
        <v>18</v>
      </c>
      <c r="AZ17" s="204">
        <f t="shared" si="23"/>
        <v>139</v>
      </c>
    </row>
    <row r="18" spans="1:52" s="107" customFormat="1" ht="15">
      <c r="A18" s="144">
        <v>14</v>
      </c>
      <c r="B18" s="202" t="s">
        <v>118</v>
      </c>
      <c r="C18" s="203">
        <v>23688</v>
      </c>
      <c r="D18" s="139" t="s">
        <v>44</v>
      </c>
      <c r="E18" s="202" t="s">
        <v>28</v>
      </c>
      <c r="F18" s="137" t="s">
        <v>108</v>
      </c>
      <c r="G18" s="201">
        <v>12</v>
      </c>
      <c r="H18" s="141">
        <f t="shared" si="0"/>
        <v>72</v>
      </c>
      <c r="I18" s="141"/>
      <c r="J18" s="141">
        <f t="shared" si="1"/>
        <v>0</v>
      </c>
      <c r="K18" s="141">
        <v>13</v>
      </c>
      <c r="L18" s="141">
        <f t="shared" si="2"/>
        <v>30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121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2</v>
      </c>
      <c r="AK18" s="141">
        <f t="shared" si="14"/>
        <v>6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6</v>
      </c>
      <c r="AY18" s="145">
        <f t="shared" si="22"/>
        <v>18</v>
      </c>
      <c r="AZ18" s="204">
        <f t="shared" si="23"/>
        <v>139</v>
      </c>
    </row>
    <row r="19" spans="1:52" s="107" customFormat="1" ht="15">
      <c r="A19" s="144">
        <v>15</v>
      </c>
      <c r="B19" s="202" t="s">
        <v>112</v>
      </c>
      <c r="C19" s="203">
        <v>20196</v>
      </c>
      <c r="D19" s="139" t="s">
        <v>26</v>
      </c>
      <c r="E19" s="202" t="s">
        <v>28</v>
      </c>
      <c r="F19" s="137" t="s">
        <v>108</v>
      </c>
      <c r="G19" s="201">
        <v>12</v>
      </c>
      <c r="H19" s="141">
        <f t="shared" si="0"/>
        <v>72</v>
      </c>
      <c r="I19" s="141"/>
      <c r="J19" s="141">
        <f t="shared" si="1"/>
        <v>0</v>
      </c>
      <c r="K19" s="141">
        <v>14</v>
      </c>
      <c r="L19" s="141">
        <f t="shared" si="2"/>
        <v>32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123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204">
        <f t="shared" si="23"/>
        <v>138</v>
      </c>
    </row>
    <row r="20" spans="1:52" s="107" customFormat="1" ht="15">
      <c r="A20" s="144">
        <v>16</v>
      </c>
      <c r="B20" s="202" t="s">
        <v>111</v>
      </c>
      <c r="C20" s="203">
        <v>22286</v>
      </c>
      <c r="D20" s="139" t="s">
        <v>44</v>
      </c>
      <c r="E20" s="202" t="s">
        <v>28</v>
      </c>
      <c r="F20" s="137" t="s">
        <v>108</v>
      </c>
      <c r="G20" s="201">
        <v>12</v>
      </c>
      <c r="H20" s="141">
        <f t="shared" si="0"/>
        <v>72</v>
      </c>
      <c r="I20" s="141"/>
      <c r="J20" s="141">
        <f t="shared" si="1"/>
        <v>0</v>
      </c>
      <c r="K20" s="141">
        <v>15</v>
      </c>
      <c r="L20" s="141">
        <f t="shared" si="2"/>
        <v>34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122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204">
        <f t="shared" si="23"/>
        <v>137</v>
      </c>
    </row>
    <row r="21" spans="1:52" s="107" customFormat="1" ht="15">
      <c r="A21" s="144">
        <v>17</v>
      </c>
      <c r="B21" s="202" t="s">
        <v>116</v>
      </c>
      <c r="C21" s="203">
        <v>21997</v>
      </c>
      <c r="D21" s="139" t="s">
        <v>44</v>
      </c>
      <c r="E21" s="202" t="s">
        <v>28</v>
      </c>
      <c r="F21" s="137" t="s">
        <v>108</v>
      </c>
      <c r="G21" s="201">
        <v>10</v>
      </c>
      <c r="H21" s="141">
        <f t="shared" si="0"/>
        <v>60</v>
      </c>
      <c r="I21" s="141"/>
      <c r="J21" s="141">
        <f t="shared" si="1"/>
        <v>0</v>
      </c>
      <c r="K21" s="141">
        <v>19</v>
      </c>
      <c r="L21" s="141">
        <f t="shared" si="2"/>
        <v>42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121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1</v>
      </c>
      <c r="AK21" s="141">
        <f t="shared" si="14"/>
        <v>3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3</v>
      </c>
      <c r="AY21" s="145">
        <f t="shared" si="22"/>
        <v>15</v>
      </c>
      <c r="AZ21" s="204">
        <f t="shared" si="23"/>
        <v>136</v>
      </c>
    </row>
    <row r="22" spans="1:52" s="107" customFormat="1" ht="15">
      <c r="A22" s="144">
        <v>18</v>
      </c>
      <c r="B22" s="202" t="s">
        <v>110</v>
      </c>
      <c r="C22" s="203">
        <v>24319</v>
      </c>
      <c r="D22" s="139" t="s">
        <v>44</v>
      </c>
      <c r="E22" s="202" t="s">
        <v>28</v>
      </c>
      <c r="F22" s="137" t="s">
        <v>108</v>
      </c>
      <c r="G22" s="201">
        <v>12</v>
      </c>
      <c r="H22" s="141">
        <f t="shared" si="0"/>
        <v>72</v>
      </c>
      <c r="I22" s="141"/>
      <c r="J22" s="141">
        <f t="shared" si="1"/>
        <v>0</v>
      </c>
      <c r="K22" s="141">
        <v>13</v>
      </c>
      <c r="L22" s="141">
        <f t="shared" si="2"/>
        <v>30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121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1</v>
      </c>
      <c r="AK22" s="141">
        <f t="shared" si="14"/>
        <v>3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3</v>
      </c>
      <c r="AY22" s="145">
        <f t="shared" si="22"/>
        <v>15</v>
      </c>
      <c r="AZ22" s="204">
        <f t="shared" si="23"/>
        <v>136</v>
      </c>
    </row>
    <row r="23" spans="1:52" s="107" customFormat="1" ht="15">
      <c r="A23" s="144">
        <v>19</v>
      </c>
      <c r="B23" s="202" t="s">
        <v>129</v>
      </c>
      <c r="C23" s="203">
        <v>23294</v>
      </c>
      <c r="D23" s="139" t="s">
        <v>44</v>
      </c>
      <c r="E23" s="202" t="s">
        <v>28</v>
      </c>
      <c r="F23" s="137" t="s">
        <v>108</v>
      </c>
      <c r="G23" s="201">
        <v>10</v>
      </c>
      <c r="H23" s="141">
        <f t="shared" si="0"/>
        <v>60</v>
      </c>
      <c r="I23" s="141"/>
      <c r="J23" s="141">
        <f t="shared" si="1"/>
        <v>0</v>
      </c>
      <c r="K23" s="141">
        <v>17</v>
      </c>
      <c r="L23" s="141">
        <f t="shared" si="2"/>
        <v>38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117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2</v>
      </c>
      <c r="AK23" s="141">
        <f t="shared" si="14"/>
        <v>6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6</v>
      </c>
      <c r="AY23" s="145">
        <f t="shared" si="22"/>
        <v>18</v>
      </c>
      <c r="AZ23" s="204">
        <f t="shared" si="23"/>
        <v>135</v>
      </c>
    </row>
    <row r="24" spans="1:52" s="107" customFormat="1" ht="15">
      <c r="A24" s="144">
        <v>20</v>
      </c>
      <c r="B24" s="202" t="s">
        <v>122</v>
      </c>
      <c r="C24" s="203">
        <v>23932</v>
      </c>
      <c r="D24" s="139" t="s">
        <v>44</v>
      </c>
      <c r="E24" s="202" t="s">
        <v>28</v>
      </c>
      <c r="F24" s="137" t="s">
        <v>108</v>
      </c>
      <c r="G24" s="201">
        <v>10</v>
      </c>
      <c r="H24" s="141">
        <f t="shared" si="0"/>
        <v>60</v>
      </c>
      <c r="I24" s="141"/>
      <c r="J24" s="141">
        <f t="shared" si="1"/>
        <v>0</v>
      </c>
      <c r="K24" s="141">
        <v>18</v>
      </c>
      <c r="L24" s="141">
        <f t="shared" si="2"/>
        <v>40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119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204">
        <f t="shared" si="23"/>
        <v>134</v>
      </c>
    </row>
    <row r="25" spans="1:52" s="107" customFormat="1" ht="15">
      <c r="A25" s="144">
        <v>21</v>
      </c>
      <c r="B25" s="202" t="s">
        <v>120</v>
      </c>
      <c r="C25" s="203">
        <v>24312</v>
      </c>
      <c r="D25" s="139" t="s">
        <v>44</v>
      </c>
      <c r="E25" s="202" t="s">
        <v>28</v>
      </c>
      <c r="F25" s="137" t="s">
        <v>108</v>
      </c>
      <c r="G25" s="201">
        <v>10</v>
      </c>
      <c r="H25" s="141">
        <f t="shared" si="0"/>
        <v>60</v>
      </c>
      <c r="I25" s="141"/>
      <c r="J25" s="141">
        <f t="shared" si="1"/>
        <v>0</v>
      </c>
      <c r="K25" s="141">
        <v>16</v>
      </c>
      <c r="L25" s="141">
        <f t="shared" si="2"/>
        <v>36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3</v>
      </c>
      <c r="R25" s="142">
        <f t="shared" si="5"/>
        <v>9</v>
      </c>
      <c r="S25" s="143">
        <f t="shared" si="6"/>
        <v>115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204">
        <f t="shared" si="23"/>
        <v>133</v>
      </c>
    </row>
    <row r="26" spans="1:52" s="107" customFormat="1" ht="15.75" thickBot="1">
      <c r="A26" s="144">
        <v>22</v>
      </c>
      <c r="B26" s="205" t="s">
        <v>121</v>
      </c>
      <c r="C26" s="206">
        <v>25794</v>
      </c>
      <c r="D26" s="207" t="s">
        <v>44</v>
      </c>
      <c r="E26" s="205" t="s">
        <v>28</v>
      </c>
      <c r="F26" s="208" t="s">
        <v>108</v>
      </c>
      <c r="G26" s="201">
        <v>10</v>
      </c>
      <c r="H26" s="209">
        <f t="shared" si="0"/>
        <v>60</v>
      </c>
      <c r="I26" s="209"/>
      <c r="J26" s="209">
        <f t="shared" si="1"/>
        <v>0</v>
      </c>
      <c r="K26" s="209">
        <v>10</v>
      </c>
      <c r="L26" s="209">
        <f t="shared" si="2"/>
        <v>24</v>
      </c>
      <c r="M26" s="210"/>
      <c r="N26" s="209">
        <f t="shared" si="3"/>
        <v>0</v>
      </c>
      <c r="O26" s="142">
        <v>5</v>
      </c>
      <c r="P26" s="210">
        <f t="shared" si="4"/>
        <v>10</v>
      </c>
      <c r="Q26" s="210">
        <v>3</v>
      </c>
      <c r="R26" s="142">
        <f t="shared" si="5"/>
        <v>9</v>
      </c>
      <c r="S26" s="211">
        <f t="shared" si="6"/>
        <v>103</v>
      </c>
      <c r="T26" s="212"/>
      <c r="U26" s="209">
        <f t="shared" si="7"/>
        <v>0</v>
      </c>
      <c r="V26" s="209"/>
      <c r="W26" s="209">
        <f t="shared" si="8"/>
        <v>0</v>
      </c>
      <c r="X26" s="209">
        <v>2</v>
      </c>
      <c r="Y26" s="209">
        <f t="shared" si="9"/>
        <v>6</v>
      </c>
      <c r="Z26" s="209"/>
      <c r="AA26" s="209">
        <f t="shared" si="10"/>
        <v>0</v>
      </c>
      <c r="AB26" s="211">
        <f t="shared" si="11"/>
        <v>6</v>
      </c>
      <c r="AC26" s="212"/>
      <c r="AD26" s="209"/>
      <c r="AE26" s="211"/>
      <c r="AF26" s="212">
        <v>1</v>
      </c>
      <c r="AG26" s="209">
        <f t="shared" si="12"/>
        <v>12</v>
      </c>
      <c r="AH26" s="209"/>
      <c r="AI26" s="209">
        <f t="shared" si="13"/>
        <v>0</v>
      </c>
      <c r="AJ26" s="209">
        <v>1</v>
      </c>
      <c r="AK26" s="209">
        <f t="shared" si="14"/>
        <v>3</v>
      </c>
      <c r="AL26" s="209"/>
      <c r="AM26" s="209">
        <f t="shared" si="15"/>
        <v>0</v>
      </c>
      <c r="AN26" s="209"/>
      <c r="AO26" s="209">
        <f t="shared" si="16"/>
        <v>0</v>
      </c>
      <c r="AP26" s="209"/>
      <c r="AQ26" s="209">
        <f t="shared" si="17"/>
        <v>0</v>
      </c>
      <c r="AR26" s="209"/>
      <c r="AS26" s="209">
        <f t="shared" si="18"/>
        <v>0</v>
      </c>
      <c r="AT26" s="209"/>
      <c r="AU26" s="133">
        <f t="shared" si="19"/>
        <v>0</v>
      </c>
      <c r="AV26" s="209"/>
      <c r="AW26" s="133">
        <f t="shared" si="20"/>
        <v>0</v>
      </c>
      <c r="AX26" s="136">
        <f t="shared" si="21"/>
        <v>3</v>
      </c>
      <c r="AY26" s="213">
        <f t="shared" si="22"/>
        <v>15</v>
      </c>
      <c r="AZ26" s="214">
        <f t="shared" si="23"/>
        <v>124</v>
      </c>
    </row>
    <row r="27" ht="13.5">
      <c r="P27" s="30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5"/>
  <sheetViews>
    <sheetView zoomScalePageLayoutView="0" workbookViewId="0" topLeftCell="A5">
      <selection activeCell="B38" sqref="B38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7" width="3.28125" style="6" customWidth="1"/>
    <col min="48" max="48" width="4.421875" style="6" customWidth="1"/>
    <col min="49" max="49" width="5.00390625" style="6" customWidth="1"/>
    <col min="50" max="50" width="5.140625" style="6" customWidth="1"/>
    <col min="51" max="16384" width="9.140625" style="1" customWidth="1"/>
  </cols>
  <sheetData>
    <row r="1" spans="1:50" ht="21.75">
      <c r="A1" s="266" t="s">
        <v>352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8"/>
    </row>
    <row r="2" spans="1:50" ht="18.7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</row>
    <row r="3" spans="1:50" ht="27.75" customHeight="1">
      <c r="A3" s="356" t="s">
        <v>371</v>
      </c>
      <c r="B3" s="357"/>
      <c r="C3" s="357"/>
      <c r="D3" s="358"/>
      <c r="E3" s="346" t="s">
        <v>6</v>
      </c>
      <c r="F3" s="347"/>
      <c r="G3" s="347"/>
      <c r="H3" s="347"/>
      <c r="I3" s="347"/>
      <c r="J3" s="347"/>
      <c r="K3" s="348"/>
      <c r="L3" s="348"/>
      <c r="M3" s="348"/>
      <c r="N3" s="348"/>
      <c r="O3" s="348"/>
      <c r="P3" s="348"/>
      <c r="Q3" s="349"/>
      <c r="R3" s="350" t="s">
        <v>11</v>
      </c>
      <c r="S3" s="347"/>
      <c r="T3" s="347"/>
      <c r="U3" s="347"/>
      <c r="V3" s="347"/>
      <c r="W3" s="347"/>
      <c r="X3" s="347"/>
      <c r="Y3" s="347"/>
      <c r="Z3" s="349"/>
      <c r="AA3" s="351" t="s">
        <v>12</v>
      </c>
      <c r="AB3" s="352"/>
      <c r="AC3" s="353"/>
      <c r="AD3" s="351" t="s">
        <v>23</v>
      </c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3"/>
      <c r="AX3" s="354" t="s">
        <v>24</v>
      </c>
    </row>
    <row r="4" spans="1:50" ht="117" customHeight="1">
      <c r="A4" s="84" t="s">
        <v>372</v>
      </c>
      <c r="B4" s="85" t="s">
        <v>0</v>
      </c>
      <c r="C4" s="344" t="s">
        <v>1</v>
      </c>
      <c r="D4" s="345"/>
      <c r="E4" s="27" t="s">
        <v>2</v>
      </c>
      <c r="F4" s="27" t="s">
        <v>3</v>
      </c>
      <c r="G4" s="27" t="s">
        <v>367</v>
      </c>
      <c r="H4" s="27" t="s">
        <v>3</v>
      </c>
      <c r="I4" s="27" t="s">
        <v>4</v>
      </c>
      <c r="J4" s="27" t="s">
        <v>3</v>
      </c>
      <c r="K4" s="27" t="s">
        <v>368</v>
      </c>
      <c r="L4" s="27" t="s">
        <v>3</v>
      </c>
      <c r="M4" s="19" t="s">
        <v>379</v>
      </c>
      <c r="N4" s="27" t="s">
        <v>3</v>
      </c>
      <c r="O4" s="27" t="s">
        <v>380</v>
      </c>
      <c r="P4" s="27" t="s">
        <v>3</v>
      </c>
      <c r="Q4" s="86" t="s">
        <v>5</v>
      </c>
      <c r="R4" s="87" t="s">
        <v>33</v>
      </c>
      <c r="S4" s="19" t="s">
        <v>3</v>
      </c>
      <c r="T4" s="88" t="s">
        <v>7</v>
      </c>
      <c r="U4" s="19" t="s">
        <v>3</v>
      </c>
      <c r="V4" s="89" t="s">
        <v>13</v>
      </c>
      <c r="W4" s="19" t="s">
        <v>3</v>
      </c>
      <c r="X4" s="89" t="s">
        <v>14</v>
      </c>
      <c r="Y4" s="19" t="s">
        <v>3</v>
      </c>
      <c r="Z4" s="86" t="s">
        <v>5</v>
      </c>
      <c r="AA4" s="18" t="s">
        <v>8</v>
      </c>
      <c r="AB4" s="19" t="s">
        <v>9</v>
      </c>
      <c r="AC4" s="24" t="s">
        <v>10</v>
      </c>
      <c r="AD4" s="90" t="s">
        <v>15</v>
      </c>
      <c r="AE4" s="19" t="s">
        <v>3</v>
      </c>
      <c r="AF4" s="91" t="s">
        <v>16</v>
      </c>
      <c r="AG4" s="19" t="s">
        <v>3</v>
      </c>
      <c r="AH4" s="91" t="s">
        <v>17</v>
      </c>
      <c r="AI4" s="19" t="s">
        <v>3</v>
      </c>
      <c r="AJ4" s="91" t="s">
        <v>18</v>
      </c>
      <c r="AK4" s="19" t="s">
        <v>3</v>
      </c>
      <c r="AL4" s="91" t="s">
        <v>19</v>
      </c>
      <c r="AM4" s="19" t="s">
        <v>3</v>
      </c>
      <c r="AN4" s="91" t="s">
        <v>20</v>
      </c>
      <c r="AO4" s="19" t="s">
        <v>3</v>
      </c>
      <c r="AP4" s="91" t="s">
        <v>21</v>
      </c>
      <c r="AQ4" s="19" t="s">
        <v>3</v>
      </c>
      <c r="AR4" s="35" t="s">
        <v>453</v>
      </c>
      <c r="AS4" s="35" t="s">
        <v>3</v>
      </c>
      <c r="AT4" s="130" t="s">
        <v>454</v>
      </c>
      <c r="AU4" s="130" t="s">
        <v>3</v>
      </c>
      <c r="AV4" s="131" t="s">
        <v>25</v>
      </c>
      <c r="AW4" s="86" t="s">
        <v>22</v>
      </c>
      <c r="AX4" s="355"/>
    </row>
    <row r="5" spans="1:50" s="108" customFormat="1" ht="15" customHeight="1">
      <c r="A5" s="215">
        <v>1</v>
      </c>
      <c r="B5" s="200" t="s">
        <v>349</v>
      </c>
      <c r="C5" s="216">
        <v>24222</v>
      </c>
      <c r="D5" s="217" t="s">
        <v>40</v>
      </c>
      <c r="E5" s="218">
        <v>12</v>
      </c>
      <c r="F5" s="219">
        <f aca="true" t="shared" si="0" ref="F5:F32">E5*6</f>
        <v>72</v>
      </c>
      <c r="G5" s="219"/>
      <c r="H5" s="219">
        <f aca="true" t="shared" si="1" ref="H5:H32">G5*6</f>
        <v>0</v>
      </c>
      <c r="I5" s="219">
        <v>15</v>
      </c>
      <c r="J5" s="219">
        <f aca="true" t="shared" si="2" ref="J5:J32">IF(I5&gt;4,I5*2+4,I5*3)</f>
        <v>34</v>
      </c>
      <c r="K5" s="220"/>
      <c r="L5" s="219">
        <f aca="true" t="shared" si="3" ref="L5:L32">IF(K5&gt;4,K5*2+4,K5*3)</f>
        <v>0</v>
      </c>
      <c r="M5" s="220">
        <v>5</v>
      </c>
      <c r="N5" s="220">
        <f aca="true" t="shared" si="4" ref="N5:N32">M5*2</f>
        <v>10</v>
      </c>
      <c r="O5" s="220">
        <v>3</v>
      </c>
      <c r="P5" s="220">
        <f aca="true" t="shared" si="5" ref="P5:P32">O5*3</f>
        <v>9</v>
      </c>
      <c r="Q5" s="221">
        <f aca="true" t="shared" si="6" ref="Q5:Q32">F5+H5+J5+L5+N5+P5</f>
        <v>125</v>
      </c>
      <c r="R5" s="215"/>
      <c r="S5" s="219">
        <f aca="true" t="shared" si="7" ref="S5:S32">IF(R5=0,0,6)</f>
        <v>0</v>
      </c>
      <c r="T5" s="219"/>
      <c r="U5" s="219">
        <f aca="true" t="shared" si="8" ref="U5:U32">T5*4</f>
        <v>0</v>
      </c>
      <c r="V5" s="219">
        <v>2</v>
      </c>
      <c r="W5" s="219">
        <f aca="true" t="shared" si="9" ref="W5:W32">V5*3</f>
        <v>6</v>
      </c>
      <c r="X5" s="219"/>
      <c r="Y5" s="219">
        <f aca="true" t="shared" si="10" ref="Y5:Y32">IF(X5=0,0,6)</f>
        <v>0</v>
      </c>
      <c r="Z5" s="221">
        <f aca="true" t="shared" si="11" ref="Z5:Z32">S5+U5+W5+Y5</f>
        <v>6</v>
      </c>
      <c r="AA5" s="215"/>
      <c r="AB5" s="219"/>
      <c r="AC5" s="221"/>
      <c r="AD5" s="215">
        <v>1</v>
      </c>
      <c r="AE5" s="219">
        <f aca="true" t="shared" si="12" ref="AE5:AE32">AD5*12</f>
        <v>12</v>
      </c>
      <c r="AF5" s="219"/>
      <c r="AG5" s="219">
        <f aca="true" t="shared" si="13" ref="AG5:AG32">AF5*5</f>
        <v>0</v>
      </c>
      <c r="AH5" s="219">
        <v>2</v>
      </c>
      <c r="AI5" s="219">
        <f aca="true" t="shared" si="14" ref="AI5:AI32">AH5*3</f>
        <v>6</v>
      </c>
      <c r="AJ5" s="219"/>
      <c r="AK5" s="219">
        <f aca="true" t="shared" si="15" ref="AK5:AK32">AJ5*1</f>
        <v>0</v>
      </c>
      <c r="AL5" s="219"/>
      <c r="AM5" s="219">
        <f aca="true" t="shared" si="16" ref="AM5:AM32">AL5*5</f>
        <v>0</v>
      </c>
      <c r="AN5" s="219"/>
      <c r="AO5" s="219">
        <f aca="true" t="shared" si="17" ref="AO5:AO32">AN5*5</f>
        <v>0</v>
      </c>
      <c r="AP5" s="219"/>
      <c r="AQ5" s="219">
        <f aca="true" t="shared" si="18" ref="AQ5:AQ32">AP5*1</f>
        <v>0</v>
      </c>
      <c r="AR5" s="219"/>
      <c r="AS5" s="133">
        <f aca="true" t="shared" si="19" ref="AS5:AS32">AR5*0.5</f>
        <v>0</v>
      </c>
      <c r="AT5" s="219"/>
      <c r="AU5" s="133">
        <f aca="true" t="shared" si="20" ref="AU5:AU32">AT5*1</f>
        <v>0</v>
      </c>
      <c r="AV5" s="136">
        <f aca="true" t="shared" si="21" ref="AV5:AV32">IF(AG5+AI5+AK5+AM5+AO5+AQ5+AS5+AU5&gt;10,10,AG5+AI5+AK5+AM5+AO5+AQ5+AS5+AU5)</f>
        <v>6</v>
      </c>
      <c r="AW5" s="222">
        <f aca="true" t="shared" si="22" ref="AW5:AW32">AE5+AV5</f>
        <v>18</v>
      </c>
      <c r="AX5" s="223">
        <f aca="true" t="shared" si="23" ref="AX5:AX32">Q5+Z5+AW5</f>
        <v>149</v>
      </c>
    </row>
    <row r="6" spans="1:50" s="108" customFormat="1" ht="13.5">
      <c r="A6" s="215">
        <v>2</v>
      </c>
      <c r="B6" s="200" t="s">
        <v>318</v>
      </c>
      <c r="C6" s="216">
        <v>24958</v>
      </c>
      <c r="D6" s="217" t="s">
        <v>40</v>
      </c>
      <c r="E6" s="218">
        <v>12</v>
      </c>
      <c r="F6" s="219">
        <f t="shared" si="0"/>
        <v>72</v>
      </c>
      <c r="G6" s="219"/>
      <c r="H6" s="219">
        <f t="shared" si="1"/>
        <v>0</v>
      </c>
      <c r="I6" s="219">
        <v>16</v>
      </c>
      <c r="J6" s="219">
        <f t="shared" si="2"/>
        <v>36</v>
      </c>
      <c r="K6" s="220"/>
      <c r="L6" s="219">
        <f t="shared" si="3"/>
        <v>0</v>
      </c>
      <c r="M6" s="220">
        <v>5</v>
      </c>
      <c r="N6" s="220">
        <f t="shared" si="4"/>
        <v>10</v>
      </c>
      <c r="O6" s="220">
        <v>3</v>
      </c>
      <c r="P6" s="220">
        <f t="shared" si="5"/>
        <v>9</v>
      </c>
      <c r="Q6" s="221">
        <f t="shared" si="6"/>
        <v>127</v>
      </c>
      <c r="R6" s="215"/>
      <c r="S6" s="219">
        <f t="shared" si="7"/>
        <v>0</v>
      </c>
      <c r="T6" s="219"/>
      <c r="U6" s="219">
        <f t="shared" si="8"/>
        <v>0</v>
      </c>
      <c r="V6" s="219"/>
      <c r="W6" s="219">
        <f t="shared" si="9"/>
        <v>0</v>
      </c>
      <c r="X6" s="219"/>
      <c r="Y6" s="219">
        <f t="shared" si="10"/>
        <v>0</v>
      </c>
      <c r="Z6" s="221">
        <f t="shared" si="11"/>
        <v>0</v>
      </c>
      <c r="AA6" s="215"/>
      <c r="AB6" s="219"/>
      <c r="AC6" s="221"/>
      <c r="AD6" s="215">
        <v>1</v>
      </c>
      <c r="AE6" s="219">
        <f t="shared" si="12"/>
        <v>12</v>
      </c>
      <c r="AF6" s="219"/>
      <c r="AG6" s="219">
        <f t="shared" si="13"/>
        <v>0</v>
      </c>
      <c r="AH6" s="219">
        <v>2</v>
      </c>
      <c r="AI6" s="219">
        <f t="shared" si="14"/>
        <v>6</v>
      </c>
      <c r="AJ6" s="219"/>
      <c r="AK6" s="219">
        <f t="shared" si="15"/>
        <v>0</v>
      </c>
      <c r="AL6" s="219">
        <v>1</v>
      </c>
      <c r="AM6" s="219">
        <f t="shared" si="16"/>
        <v>5</v>
      </c>
      <c r="AN6" s="219"/>
      <c r="AO6" s="219">
        <f t="shared" si="17"/>
        <v>0</v>
      </c>
      <c r="AP6" s="219"/>
      <c r="AQ6" s="219">
        <f t="shared" si="18"/>
        <v>0</v>
      </c>
      <c r="AR6" s="133"/>
      <c r="AS6" s="133">
        <f t="shared" si="19"/>
        <v>0</v>
      </c>
      <c r="AT6" s="133"/>
      <c r="AU6" s="133">
        <f t="shared" si="20"/>
        <v>0</v>
      </c>
      <c r="AV6" s="136">
        <f t="shared" si="21"/>
        <v>10</v>
      </c>
      <c r="AW6" s="222">
        <f t="shared" si="22"/>
        <v>22</v>
      </c>
      <c r="AX6" s="223">
        <f t="shared" si="23"/>
        <v>149</v>
      </c>
    </row>
    <row r="7" spans="1:50" s="108" customFormat="1" ht="13.5">
      <c r="A7" s="215">
        <v>3</v>
      </c>
      <c r="B7" s="200" t="s">
        <v>322</v>
      </c>
      <c r="C7" s="216">
        <v>22718</v>
      </c>
      <c r="D7" s="217" t="s">
        <v>40</v>
      </c>
      <c r="E7" s="218">
        <v>12</v>
      </c>
      <c r="F7" s="219">
        <f t="shared" si="0"/>
        <v>72</v>
      </c>
      <c r="G7" s="219"/>
      <c r="H7" s="219">
        <f t="shared" si="1"/>
        <v>0</v>
      </c>
      <c r="I7" s="219">
        <v>16</v>
      </c>
      <c r="J7" s="219">
        <f t="shared" si="2"/>
        <v>36</v>
      </c>
      <c r="K7" s="220"/>
      <c r="L7" s="219">
        <f t="shared" si="3"/>
        <v>0</v>
      </c>
      <c r="M7" s="220">
        <v>5</v>
      </c>
      <c r="N7" s="220">
        <f t="shared" si="4"/>
        <v>10</v>
      </c>
      <c r="O7" s="220">
        <v>3</v>
      </c>
      <c r="P7" s="220">
        <f t="shared" si="5"/>
        <v>9</v>
      </c>
      <c r="Q7" s="221">
        <f t="shared" si="6"/>
        <v>127</v>
      </c>
      <c r="R7" s="215"/>
      <c r="S7" s="219">
        <f t="shared" si="7"/>
        <v>0</v>
      </c>
      <c r="T7" s="219"/>
      <c r="U7" s="219">
        <f t="shared" si="8"/>
        <v>0</v>
      </c>
      <c r="V7" s="219">
        <v>1</v>
      </c>
      <c r="W7" s="219">
        <f t="shared" si="9"/>
        <v>3</v>
      </c>
      <c r="X7" s="219"/>
      <c r="Y7" s="219">
        <f t="shared" si="10"/>
        <v>0</v>
      </c>
      <c r="Z7" s="221">
        <f t="shared" si="11"/>
        <v>3</v>
      </c>
      <c r="AA7" s="215"/>
      <c r="AB7" s="219"/>
      <c r="AC7" s="221"/>
      <c r="AD7" s="215">
        <v>1</v>
      </c>
      <c r="AE7" s="219">
        <f t="shared" si="12"/>
        <v>12</v>
      </c>
      <c r="AF7" s="219"/>
      <c r="AG7" s="219">
        <f t="shared" si="13"/>
        <v>0</v>
      </c>
      <c r="AH7" s="219">
        <v>2</v>
      </c>
      <c r="AI7" s="219">
        <f t="shared" si="14"/>
        <v>6</v>
      </c>
      <c r="AJ7" s="219"/>
      <c r="AK7" s="219">
        <f t="shared" si="15"/>
        <v>0</v>
      </c>
      <c r="AL7" s="219"/>
      <c r="AM7" s="219">
        <f t="shared" si="16"/>
        <v>0</v>
      </c>
      <c r="AN7" s="219"/>
      <c r="AO7" s="219">
        <f t="shared" si="17"/>
        <v>0</v>
      </c>
      <c r="AP7" s="219"/>
      <c r="AQ7" s="219">
        <f t="shared" si="18"/>
        <v>0</v>
      </c>
      <c r="AR7" s="219"/>
      <c r="AS7" s="133">
        <f t="shared" si="19"/>
        <v>0</v>
      </c>
      <c r="AT7" s="219"/>
      <c r="AU7" s="133">
        <f t="shared" si="20"/>
        <v>0</v>
      </c>
      <c r="AV7" s="136">
        <f t="shared" si="21"/>
        <v>6</v>
      </c>
      <c r="AW7" s="222">
        <f t="shared" si="22"/>
        <v>18</v>
      </c>
      <c r="AX7" s="223">
        <f t="shared" si="23"/>
        <v>148</v>
      </c>
    </row>
    <row r="8" spans="1:50" s="108" customFormat="1" ht="13.5">
      <c r="A8" s="215">
        <v>4</v>
      </c>
      <c r="B8" s="200" t="s">
        <v>335</v>
      </c>
      <c r="C8" s="216">
        <v>23863</v>
      </c>
      <c r="D8" s="217" t="s">
        <v>40</v>
      </c>
      <c r="E8" s="218">
        <v>12</v>
      </c>
      <c r="F8" s="219">
        <f t="shared" si="0"/>
        <v>72</v>
      </c>
      <c r="G8" s="219"/>
      <c r="H8" s="219">
        <f t="shared" si="1"/>
        <v>0</v>
      </c>
      <c r="I8" s="219">
        <v>16</v>
      </c>
      <c r="J8" s="219">
        <f t="shared" si="2"/>
        <v>36</v>
      </c>
      <c r="K8" s="220"/>
      <c r="L8" s="219">
        <f t="shared" si="3"/>
        <v>0</v>
      </c>
      <c r="M8" s="220">
        <v>5</v>
      </c>
      <c r="N8" s="220">
        <f t="shared" si="4"/>
        <v>10</v>
      </c>
      <c r="O8" s="220">
        <v>3</v>
      </c>
      <c r="P8" s="220">
        <f t="shared" si="5"/>
        <v>9</v>
      </c>
      <c r="Q8" s="221">
        <f t="shared" si="6"/>
        <v>127</v>
      </c>
      <c r="R8" s="215"/>
      <c r="S8" s="219">
        <f t="shared" si="7"/>
        <v>0</v>
      </c>
      <c r="T8" s="219"/>
      <c r="U8" s="219">
        <f t="shared" si="8"/>
        <v>0</v>
      </c>
      <c r="V8" s="219">
        <v>1</v>
      </c>
      <c r="W8" s="219">
        <f t="shared" si="9"/>
        <v>3</v>
      </c>
      <c r="X8" s="219"/>
      <c r="Y8" s="219">
        <f t="shared" si="10"/>
        <v>0</v>
      </c>
      <c r="Z8" s="221">
        <f t="shared" si="11"/>
        <v>3</v>
      </c>
      <c r="AA8" s="215"/>
      <c r="AB8" s="219"/>
      <c r="AC8" s="221"/>
      <c r="AD8" s="215">
        <v>1</v>
      </c>
      <c r="AE8" s="219">
        <f t="shared" si="12"/>
        <v>12</v>
      </c>
      <c r="AF8" s="219"/>
      <c r="AG8" s="219">
        <f t="shared" si="13"/>
        <v>0</v>
      </c>
      <c r="AH8" s="219">
        <v>2</v>
      </c>
      <c r="AI8" s="219">
        <f t="shared" si="14"/>
        <v>6</v>
      </c>
      <c r="AJ8" s="219"/>
      <c r="AK8" s="219">
        <f t="shared" si="15"/>
        <v>0</v>
      </c>
      <c r="AL8" s="219"/>
      <c r="AM8" s="219">
        <f t="shared" si="16"/>
        <v>0</v>
      </c>
      <c r="AN8" s="219"/>
      <c r="AO8" s="219">
        <f t="shared" si="17"/>
        <v>0</v>
      </c>
      <c r="AP8" s="219"/>
      <c r="AQ8" s="219">
        <f t="shared" si="18"/>
        <v>0</v>
      </c>
      <c r="AR8" s="219"/>
      <c r="AS8" s="133">
        <f t="shared" si="19"/>
        <v>0</v>
      </c>
      <c r="AT8" s="219"/>
      <c r="AU8" s="133">
        <f t="shared" si="20"/>
        <v>0</v>
      </c>
      <c r="AV8" s="136">
        <f t="shared" si="21"/>
        <v>6</v>
      </c>
      <c r="AW8" s="222">
        <f t="shared" si="22"/>
        <v>18</v>
      </c>
      <c r="AX8" s="223">
        <f t="shared" si="23"/>
        <v>148</v>
      </c>
    </row>
    <row r="9" spans="1:50" s="108" customFormat="1" ht="13.5">
      <c r="A9" s="215">
        <v>5</v>
      </c>
      <c r="B9" s="200" t="s">
        <v>320</v>
      </c>
      <c r="C9" s="216">
        <v>23688</v>
      </c>
      <c r="D9" s="217" t="s">
        <v>40</v>
      </c>
      <c r="E9" s="218">
        <v>12</v>
      </c>
      <c r="F9" s="219">
        <f t="shared" si="0"/>
        <v>72</v>
      </c>
      <c r="G9" s="219"/>
      <c r="H9" s="219">
        <f t="shared" si="1"/>
        <v>0</v>
      </c>
      <c r="I9" s="219">
        <v>17</v>
      </c>
      <c r="J9" s="219">
        <f t="shared" si="2"/>
        <v>38</v>
      </c>
      <c r="K9" s="220"/>
      <c r="L9" s="219">
        <f t="shared" si="3"/>
        <v>0</v>
      </c>
      <c r="M9" s="220">
        <v>5</v>
      </c>
      <c r="N9" s="220">
        <f t="shared" si="4"/>
        <v>10</v>
      </c>
      <c r="O9" s="220">
        <v>3</v>
      </c>
      <c r="P9" s="220">
        <f t="shared" si="5"/>
        <v>9</v>
      </c>
      <c r="Q9" s="221">
        <f t="shared" si="6"/>
        <v>129</v>
      </c>
      <c r="R9" s="215"/>
      <c r="S9" s="219">
        <f t="shared" si="7"/>
        <v>0</v>
      </c>
      <c r="T9" s="219"/>
      <c r="U9" s="219">
        <f t="shared" si="8"/>
        <v>0</v>
      </c>
      <c r="V9" s="219"/>
      <c r="W9" s="219">
        <f t="shared" si="9"/>
        <v>0</v>
      </c>
      <c r="X9" s="219"/>
      <c r="Y9" s="219">
        <f t="shared" si="10"/>
        <v>0</v>
      </c>
      <c r="Z9" s="221">
        <f t="shared" si="11"/>
        <v>0</v>
      </c>
      <c r="AA9" s="215"/>
      <c r="AB9" s="219"/>
      <c r="AC9" s="221"/>
      <c r="AD9" s="215">
        <v>1</v>
      </c>
      <c r="AE9" s="219">
        <f t="shared" si="12"/>
        <v>12</v>
      </c>
      <c r="AF9" s="219"/>
      <c r="AG9" s="219">
        <f t="shared" si="13"/>
        <v>0</v>
      </c>
      <c r="AH9" s="219">
        <v>2</v>
      </c>
      <c r="AI9" s="219">
        <f t="shared" si="14"/>
        <v>6</v>
      </c>
      <c r="AJ9" s="219"/>
      <c r="AK9" s="219">
        <f t="shared" si="15"/>
        <v>0</v>
      </c>
      <c r="AL9" s="219"/>
      <c r="AM9" s="219">
        <f t="shared" si="16"/>
        <v>0</v>
      </c>
      <c r="AN9" s="219"/>
      <c r="AO9" s="219">
        <f t="shared" si="17"/>
        <v>0</v>
      </c>
      <c r="AP9" s="219"/>
      <c r="AQ9" s="219">
        <f t="shared" si="18"/>
        <v>0</v>
      </c>
      <c r="AR9" s="219"/>
      <c r="AS9" s="133">
        <f t="shared" si="19"/>
        <v>0</v>
      </c>
      <c r="AT9" s="219"/>
      <c r="AU9" s="133">
        <f t="shared" si="20"/>
        <v>0</v>
      </c>
      <c r="AV9" s="136">
        <f t="shared" si="21"/>
        <v>6</v>
      </c>
      <c r="AW9" s="222">
        <f t="shared" si="22"/>
        <v>18</v>
      </c>
      <c r="AX9" s="223">
        <f t="shared" si="23"/>
        <v>147</v>
      </c>
    </row>
    <row r="10" spans="1:50" s="108" customFormat="1" ht="13.5">
      <c r="A10" s="215">
        <v>6</v>
      </c>
      <c r="B10" s="200" t="s">
        <v>350</v>
      </c>
      <c r="C10" s="216">
        <v>22664</v>
      </c>
      <c r="D10" s="217" t="s">
        <v>26</v>
      </c>
      <c r="E10" s="218">
        <v>12</v>
      </c>
      <c r="F10" s="219">
        <f t="shared" si="0"/>
        <v>72</v>
      </c>
      <c r="G10" s="219"/>
      <c r="H10" s="219">
        <f t="shared" si="1"/>
        <v>0</v>
      </c>
      <c r="I10" s="219">
        <v>16</v>
      </c>
      <c r="J10" s="219">
        <f t="shared" si="2"/>
        <v>36</v>
      </c>
      <c r="K10" s="220"/>
      <c r="L10" s="219">
        <f t="shared" si="3"/>
        <v>0</v>
      </c>
      <c r="M10" s="220">
        <v>5</v>
      </c>
      <c r="N10" s="220">
        <f t="shared" si="4"/>
        <v>10</v>
      </c>
      <c r="O10" s="220">
        <v>3</v>
      </c>
      <c r="P10" s="220">
        <f t="shared" si="5"/>
        <v>9</v>
      </c>
      <c r="Q10" s="221">
        <f t="shared" si="6"/>
        <v>127</v>
      </c>
      <c r="R10" s="215"/>
      <c r="S10" s="219">
        <f t="shared" si="7"/>
        <v>0</v>
      </c>
      <c r="T10" s="219"/>
      <c r="U10" s="219">
        <f t="shared" si="8"/>
        <v>0</v>
      </c>
      <c r="V10" s="219"/>
      <c r="W10" s="219">
        <f t="shared" si="9"/>
        <v>0</v>
      </c>
      <c r="X10" s="219"/>
      <c r="Y10" s="219">
        <f t="shared" si="10"/>
        <v>0</v>
      </c>
      <c r="Z10" s="221">
        <f t="shared" si="11"/>
        <v>0</v>
      </c>
      <c r="AA10" s="215"/>
      <c r="AB10" s="219"/>
      <c r="AC10" s="221"/>
      <c r="AD10" s="215">
        <v>1</v>
      </c>
      <c r="AE10" s="219">
        <f t="shared" si="12"/>
        <v>12</v>
      </c>
      <c r="AF10" s="219"/>
      <c r="AG10" s="219">
        <f t="shared" si="13"/>
        <v>0</v>
      </c>
      <c r="AH10" s="219">
        <v>2</v>
      </c>
      <c r="AI10" s="219">
        <f t="shared" si="14"/>
        <v>6</v>
      </c>
      <c r="AJ10" s="219"/>
      <c r="AK10" s="219">
        <f t="shared" si="15"/>
        <v>0</v>
      </c>
      <c r="AL10" s="219"/>
      <c r="AM10" s="219">
        <f t="shared" si="16"/>
        <v>0</v>
      </c>
      <c r="AN10" s="219"/>
      <c r="AO10" s="219">
        <f t="shared" si="17"/>
        <v>0</v>
      </c>
      <c r="AP10" s="219">
        <v>1</v>
      </c>
      <c r="AQ10" s="219">
        <f t="shared" si="18"/>
        <v>1</v>
      </c>
      <c r="AR10" s="219"/>
      <c r="AS10" s="133">
        <f t="shared" si="19"/>
        <v>0</v>
      </c>
      <c r="AT10" s="219"/>
      <c r="AU10" s="133">
        <f t="shared" si="20"/>
        <v>0</v>
      </c>
      <c r="AV10" s="136">
        <f t="shared" si="21"/>
        <v>7</v>
      </c>
      <c r="AW10" s="222">
        <f t="shared" si="22"/>
        <v>19</v>
      </c>
      <c r="AX10" s="223">
        <f t="shared" si="23"/>
        <v>146</v>
      </c>
    </row>
    <row r="11" spans="1:50" s="108" customFormat="1" ht="13.5">
      <c r="A11" s="215">
        <v>7</v>
      </c>
      <c r="B11" s="200" t="s">
        <v>331</v>
      </c>
      <c r="C11" s="216">
        <v>22848</v>
      </c>
      <c r="D11" s="217" t="s">
        <v>201</v>
      </c>
      <c r="E11" s="218">
        <v>12</v>
      </c>
      <c r="F11" s="219">
        <f t="shared" si="0"/>
        <v>72</v>
      </c>
      <c r="G11" s="219"/>
      <c r="H11" s="219">
        <f t="shared" si="1"/>
        <v>0</v>
      </c>
      <c r="I11" s="219">
        <v>15</v>
      </c>
      <c r="J11" s="219">
        <f t="shared" si="2"/>
        <v>34</v>
      </c>
      <c r="K11" s="220"/>
      <c r="L11" s="219">
        <f t="shared" si="3"/>
        <v>0</v>
      </c>
      <c r="M11" s="220">
        <v>5</v>
      </c>
      <c r="N11" s="220">
        <f t="shared" si="4"/>
        <v>10</v>
      </c>
      <c r="O11" s="220">
        <v>3</v>
      </c>
      <c r="P11" s="220">
        <f t="shared" si="5"/>
        <v>9</v>
      </c>
      <c r="Q11" s="221">
        <f t="shared" si="6"/>
        <v>125</v>
      </c>
      <c r="R11" s="215"/>
      <c r="S11" s="219">
        <f t="shared" si="7"/>
        <v>0</v>
      </c>
      <c r="T11" s="219"/>
      <c r="U11" s="219">
        <f t="shared" si="8"/>
        <v>0</v>
      </c>
      <c r="V11" s="219"/>
      <c r="W11" s="219">
        <f t="shared" si="9"/>
        <v>0</v>
      </c>
      <c r="X11" s="219"/>
      <c r="Y11" s="219">
        <f t="shared" si="10"/>
        <v>0</v>
      </c>
      <c r="Z11" s="221">
        <f t="shared" si="11"/>
        <v>0</v>
      </c>
      <c r="AA11" s="215"/>
      <c r="AB11" s="219"/>
      <c r="AC11" s="221"/>
      <c r="AD11" s="215">
        <v>1</v>
      </c>
      <c r="AE11" s="219">
        <f t="shared" si="12"/>
        <v>12</v>
      </c>
      <c r="AF11" s="219"/>
      <c r="AG11" s="219">
        <f t="shared" si="13"/>
        <v>0</v>
      </c>
      <c r="AH11" s="219">
        <v>1</v>
      </c>
      <c r="AI11" s="219">
        <f t="shared" si="14"/>
        <v>3</v>
      </c>
      <c r="AJ11" s="219"/>
      <c r="AK11" s="219">
        <f t="shared" si="15"/>
        <v>0</v>
      </c>
      <c r="AL11" s="219"/>
      <c r="AM11" s="219">
        <f t="shared" si="16"/>
        <v>0</v>
      </c>
      <c r="AN11" s="219">
        <v>1</v>
      </c>
      <c r="AO11" s="219">
        <f t="shared" si="17"/>
        <v>5</v>
      </c>
      <c r="AP11" s="219"/>
      <c r="AQ11" s="219">
        <f t="shared" si="18"/>
        <v>0</v>
      </c>
      <c r="AR11" s="219"/>
      <c r="AS11" s="133">
        <f t="shared" si="19"/>
        <v>0</v>
      </c>
      <c r="AT11" s="219"/>
      <c r="AU11" s="133">
        <f t="shared" si="20"/>
        <v>0</v>
      </c>
      <c r="AV11" s="136">
        <f t="shared" si="21"/>
        <v>8</v>
      </c>
      <c r="AW11" s="222">
        <f t="shared" si="22"/>
        <v>20</v>
      </c>
      <c r="AX11" s="223">
        <f t="shared" si="23"/>
        <v>145</v>
      </c>
    </row>
    <row r="12" spans="1:50" s="108" customFormat="1" ht="13.5">
      <c r="A12" s="215">
        <v>8</v>
      </c>
      <c r="B12" s="200" t="s">
        <v>351</v>
      </c>
      <c r="C12" s="216">
        <v>24184</v>
      </c>
      <c r="D12" s="217" t="s">
        <v>40</v>
      </c>
      <c r="E12" s="218">
        <v>12</v>
      </c>
      <c r="F12" s="219">
        <f t="shared" si="0"/>
        <v>72</v>
      </c>
      <c r="G12" s="219"/>
      <c r="H12" s="219">
        <f t="shared" si="1"/>
        <v>0</v>
      </c>
      <c r="I12" s="219">
        <v>16</v>
      </c>
      <c r="J12" s="219">
        <f t="shared" si="2"/>
        <v>36</v>
      </c>
      <c r="K12" s="220"/>
      <c r="L12" s="219">
        <f t="shared" si="3"/>
        <v>0</v>
      </c>
      <c r="M12" s="220">
        <v>5</v>
      </c>
      <c r="N12" s="220">
        <f t="shared" si="4"/>
        <v>10</v>
      </c>
      <c r="O12" s="220">
        <v>3</v>
      </c>
      <c r="P12" s="220">
        <f t="shared" si="5"/>
        <v>9</v>
      </c>
      <c r="Q12" s="221">
        <f t="shared" si="6"/>
        <v>127</v>
      </c>
      <c r="R12" s="215"/>
      <c r="S12" s="219">
        <f t="shared" si="7"/>
        <v>0</v>
      </c>
      <c r="T12" s="219"/>
      <c r="U12" s="219">
        <f t="shared" si="8"/>
        <v>0</v>
      </c>
      <c r="V12" s="219"/>
      <c r="W12" s="219">
        <f t="shared" si="9"/>
        <v>0</v>
      </c>
      <c r="X12" s="219"/>
      <c r="Y12" s="219">
        <f t="shared" si="10"/>
        <v>0</v>
      </c>
      <c r="Z12" s="221">
        <f t="shared" si="11"/>
        <v>0</v>
      </c>
      <c r="AA12" s="215"/>
      <c r="AB12" s="219"/>
      <c r="AC12" s="221"/>
      <c r="AD12" s="215">
        <v>1</v>
      </c>
      <c r="AE12" s="219">
        <f t="shared" si="12"/>
        <v>12</v>
      </c>
      <c r="AF12" s="219"/>
      <c r="AG12" s="219">
        <f t="shared" si="13"/>
        <v>0</v>
      </c>
      <c r="AH12" s="219">
        <v>2</v>
      </c>
      <c r="AI12" s="219">
        <f t="shared" si="14"/>
        <v>6</v>
      </c>
      <c r="AJ12" s="219"/>
      <c r="AK12" s="219">
        <f t="shared" si="15"/>
        <v>0</v>
      </c>
      <c r="AL12" s="219"/>
      <c r="AM12" s="219">
        <f t="shared" si="16"/>
        <v>0</v>
      </c>
      <c r="AN12" s="219"/>
      <c r="AO12" s="219">
        <f t="shared" si="17"/>
        <v>0</v>
      </c>
      <c r="AP12" s="219"/>
      <c r="AQ12" s="219">
        <f t="shared" si="18"/>
        <v>0</v>
      </c>
      <c r="AR12" s="219"/>
      <c r="AS12" s="133">
        <f t="shared" si="19"/>
        <v>0</v>
      </c>
      <c r="AT12" s="219"/>
      <c r="AU12" s="133">
        <f t="shared" si="20"/>
        <v>0</v>
      </c>
      <c r="AV12" s="136">
        <f t="shared" si="21"/>
        <v>6</v>
      </c>
      <c r="AW12" s="222">
        <f t="shared" si="22"/>
        <v>18</v>
      </c>
      <c r="AX12" s="223">
        <f t="shared" si="23"/>
        <v>145</v>
      </c>
    </row>
    <row r="13" spans="1:50" s="108" customFormat="1" ht="13.5">
      <c r="A13" s="215">
        <v>9</v>
      </c>
      <c r="B13" s="200" t="s">
        <v>334</v>
      </c>
      <c r="C13" s="216">
        <v>22878</v>
      </c>
      <c r="D13" s="217" t="s">
        <v>166</v>
      </c>
      <c r="E13" s="218">
        <v>12</v>
      </c>
      <c r="F13" s="219">
        <f t="shared" si="0"/>
        <v>72</v>
      </c>
      <c r="G13" s="219"/>
      <c r="H13" s="219">
        <f t="shared" si="1"/>
        <v>0</v>
      </c>
      <c r="I13" s="219">
        <v>17</v>
      </c>
      <c r="J13" s="219">
        <f t="shared" si="2"/>
        <v>38</v>
      </c>
      <c r="K13" s="220"/>
      <c r="L13" s="219">
        <f t="shared" si="3"/>
        <v>0</v>
      </c>
      <c r="M13" s="220">
        <v>5</v>
      </c>
      <c r="N13" s="220">
        <f t="shared" si="4"/>
        <v>10</v>
      </c>
      <c r="O13" s="220">
        <v>3</v>
      </c>
      <c r="P13" s="220">
        <f t="shared" si="5"/>
        <v>9</v>
      </c>
      <c r="Q13" s="221">
        <f t="shared" si="6"/>
        <v>129</v>
      </c>
      <c r="R13" s="215"/>
      <c r="S13" s="219">
        <f t="shared" si="7"/>
        <v>0</v>
      </c>
      <c r="T13" s="219"/>
      <c r="U13" s="219">
        <f t="shared" si="8"/>
        <v>0</v>
      </c>
      <c r="V13" s="219"/>
      <c r="W13" s="219">
        <f t="shared" si="9"/>
        <v>0</v>
      </c>
      <c r="X13" s="219"/>
      <c r="Y13" s="219">
        <f t="shared" si="10"/>
        <v>0</v>
      </c>
      <c r="Z13" s="221">
        <f t="shared" si="11"/>
        <v>0</v>
      </c>
      <c r="AA13" s="215"/>
      <c r="AB13" s="219"/>
      <c r="AC13" s="221"/>
      <c r="AD13" s="215">
        <v>1</v>
      </c>
      <c r="AE13" s="219">
        <f t="shared" si="12"/>
        <v>12</v>
      </c>
      <c r="AF13" s="219"/>
      <c r="AG13" s="219">
        <f t="shared" si="13"/>
        <v>0</v>
      </c>
      <c r="AH13" s="219">
        <v>1</v>
      </c>
      <c r="AI13" s="219">
        <f t="shared" si="14"/>
        <v>3</v>
      </c>
      <c r="AJ13" s="219"/>
      <c r="AK13" s="219">
        <f t="shared" si="15"/>
        <v>0</v>
      </c>
      <c r="AL13" s="219"/>
      <c r="AM13" s="219">
        <f t="shared" si="16"/>
        <v>0</v>
      </c>
      <c r="AN13" s="219"/>
      <c r="AO13" s="219">
        <f t="shared" si="17"/>
        <v>0</v>
      </c>
      <c r="AP13" s="219"/>
      <c r="AQ13" s="219">
        <f t="shared" si="18"/>
        <v>0</v>
      </c>
      <c r="AR13" s="219"/>
      <c r="AS13" s="133">
        <f t="shared" si="19"/>
        <v>0</v>
      </c>
      <c r="AT13" s="219"/>
      <c r="AU13" s="133">
        <f t="shared" si="20"/>
        <v>0</v>
      </c>
      <c r="AV13" s="136">
        <f t="shared" si="21"/>
        <v>3</v>
      </c>
      <c r="AW13" s="222">
        <f t="shared" si="22"/>
        <v>15</v>
      </c>
      <c r="AX13" s="223">
        <f t="shared" si="23"/>
        <v>144</v>
      </c>
    </row>
    <row r="14" spans="1:50" s="108" customFormat="1" ht="13.5">
      <c r="A14" s="215">
        <v>10</v>
      </c>
      <c r="B14" s="200" t="s">
        <v>313</v>
      </c>
      <c r="C14" s="216">
        <v>24642</v>
      </c>
      <c r="D14" s="217" t="s">
        <v>40</v>
      </c>
      <c r="E14" s="218">
        <v>12</v>
      </c>
      <c r="F14" s="219">
        <f t="shared" si="0"/>
        <v>72</v>
      </c>
      <c r="G14" s="219"/>
      <c r="H14" s="219">
        <f t="shared" si="1"/>
        <v>0</v>
      </c>
      <c r="I14" s="219">
        <v>14</v>
      </c>
      <c r="J14" s="219">
        <f t="shared" si="2"/>
        <v>32</v>
      </c>
      <c r="K14" s="220">
        <v>1</v>
      </c>
      <c r="L14" s="219">
        <f t="shared" si="3"/>
        <v>3</v>
      </c>
      <c r="M14" s="220">
        <v>5</v>
      </c>
      <c r="N14" s="220">
        <f t="shared" si="4"/>
        <v>10</v>
      </c>
      <c r="O14" s="220">
        <v>3</v>
      </c>
      <c r="P14" s="220">
        <f t="shared" si="5"/>
        <v>9</v>
      </c>
      <c r="Q14" s="221">
        <f t="shared" si="6"/>
        <v>126</v>
      </c>
      <c r="R14" s="215"/>
      <c r="S14" s="219">
        <f t="shared" si="7"/>
        <v>0</v>
      </c>
      <c r="T14" s="219"/>
      <c r="U14" s="219">
        <f t="shared" si="8"/>
        <v>0</v>
      </c>
      <c r="V14" s="219">
        <v>1</v>
      </c>
      <c r="W14" s="219">
        <f t="shared" si="9"/>
        <v>3</v>
      </c>
      <c r="X14" s="219"/>
      <c r="Y14" s="219">
        <f t="shared" si="10"/>
        <v>0</v>
      </c>
      <c r="Z14" s="221">
        <f t="shared" si="11"/>
        <v>3</v>
      </c>
      <c r="AA14" s="215"/>
      <c r="AB14" s="219"/>
      <c r="AC14" s="221"/>
      <c r="AD14" s="215">
        <v>1</v>
      </c>
      <c r="AE14" s="219">
        <f t="shared" si="12"/>
        <v>12</v>
      </c>
      <c r="AF14" s="219"/>
      <c r="AG14" s="219">
        <f t="shared" si="13"/>
        <v>0</v>
      </c>
      <c r="AH14" s="219">
        <v>1</v>
      </c>
      <c r="AI14" s="219">
        <f t="shared" si="14"/>
        <v>3</v>
      </c>
      <c r="AJ14" s="219"/>
      <c r="AK14" s="219">
        <f t="shared" si="15"/>
        <v>0</v>
      </c>
      <c r="AL14" s="219"/>
      <c r="AM14" s="219">
        <f t="shared" si="16"/>
        <v>0</v>
      </c>
      <c r="AN14" s="219"/>
      <c r="AO14" s="219">
        <f t="shared" si="17"/>
        <v>0</v>
      </c>
      <c r="AP14" s="219"/>
      <c r="AQ14" s="219">
        <f t="shared" si="18"/>
        <v>0</v>
      </c>
      <c r="AR14" s="219"/>
      <c r="AS14" s="133">
        <f t="shared" si="19"/>
        <v>0</v>
      </c>
      <c r="AT14" s="219"/>
      <c r="AU14" s="133">
        <f t="shared" si="20"/>
        <v>0</v>
      </c>
      <c r="AV14" s="136">
        <f t="shared" si="21"/>
        <v>3</v>
      </c>
      <c r="AW14" s="222">
        <f t="shared" si="22"/>
        <v>15</v>
      </c>
      <c r="AX14" s="223">
        <f t="shared" si="23"/>
        <v>144</v>
      </c>
    </row>
    <row r="15" spans="1:50" s="108" customFormat="1" ht="13.5">
      <c r="A15" s="215">
        <v>11</v>
      </c>
      <c r="B15" s="200" t="s">
        <v>330</v>
      </c>
      <c r="C15" s="216">
        <v>19374</v>
      </c>
      <c r="D15" s="217" t="s">
        <v>40</v>
      </c>
      <c r="E15" s="218">
        <v>12</v>
      </c>
      <c r="F15" s="219">
        <f t="shared" si="0"/>
        <v>72</v>
      </c>
      <c r="G15" s="219"/>
      <c r="H15" s="219">
        <f t="shared" si="1"/>
        <v>0</v>
      </c>
      <c r="I15" s="219">
        <v>16</v>
      </c>
      <c r="J15" s="219">
        <f t="shared" si="2"/>
        <v>36</v>
      </c>
      <c r="K15" s="220"/>
      <c r="L15" s="219">
        <f t="shared" si="3"/>
        <v>0</v>
      </c>
      <c r="M15" s="220">
        <v>5</v>
      </c>
      <c r="N15" s="220">
        <f t="shared" si="4"/>
        <v>10</v>
      </c>
      <c r="O15" s="220">
        <v>3</v>
      </c>
      <c r="P15" s="220">
        <f t="shared" si="5"/>
        <v>9</v>
      </c>
      <c r="Q15" s="221">
        <f t="shared" si="6"/>
        <v>127</v>
      </c>
      <c r="R15" s="215"/>
      <c r="S15" s="219">
        <f t="shared" si="7"/>
        <v>0</v>
      </c>
      <c r="T15" s="219"/>
      <c r="U15" s="219">
        <f t="shared" si="8"/>
        <v>0</v>
      </c>
      <c r="V15" s="219"/>
      <c r="W15" s="219">
        <f t="shared" si="9"/>
        <v>0</v>
      </c>
      <c r="X15" s="219"/>
      <c r="Y15" s="219">
        <f t="shared" si="10"/>
        <v>0</v>
      </c>
      <c r="Z15" s="221">
        <f t="shared" si="11"/>
        <v>0</v>
      </c>
      <c r="AA15" s="215"/>
      <c r="AB15" s="219"/>
      <c r="AC15" s="221"/>
      <c r="AD15" s="215">
        <v>1</v>
      </c>
      <c r="AE15" s="219">
        <f t="shared" si="12"/>
        <v>12</v>
      </c>
      <c r="AF15" s="219"/>
      <c r="AG15" s="219">
        <f t="shared" si="13"/>
        <v>0</v>
      </c>
      <c r="AH15" s="219">
        <v>1</v>
      </c>
      <c r="AI15" s="219">
        <f t="shared" si="14"/>
        <v>3</v>
      </c>
      <c r="AJ15" s="219"/>
      <c r="AK15" s="219">
        <f t="shared" si="15"/>
        <v>0</v>
      </c>
      <c r="AL15" s="219"/>
      <c r="AM15" s="219">
        <f t="shared" si="16"/>
        <v>0</v>
      </c>
      <c r="AN15" s="219"/>
      <c r="AO15" s="219">
        <f t="shared" si="17"/>
        <v>0</v>
      </c>
      <c r="AP15" s="219"/>
      <c r="AQ15" s="219">
        <f t="shared" si="18"/>
        <v>0</v>
      </c>
      <c r="AR15" s="219"/>
      <c r="AS15" s="133">
        <f t="shared" si="19"/>
        <v>0</v>
      </c>
      <c r="AT15" s="219"/>
      <c r="AU15" s="133">
        <f t="shared" si="20"/>
        <v>0</v>
      </c>
      <c r="AV15" s="136">
        <f t="shared" si="21"/>
        <v>3</v>
      </c>
      <c r="AW15" s="222">
        <f t="shared" si="22"/>
        <v>15</v>
      </c>
      <c r="AX15" s="223">
        <f t="shared" si="23"/>
        <v>142</v>
      </c>
    </row>
    <row r="16" spans="1:50" s="108" customFormat="1" ht="13.5">
      <c r="A16" s="215">
        <v>12</v>
      </c>
      <c r="B16" s="200" t="s">
        <v>365</v>
      </c>
      <c r="C16" s="216">
        <v>21511</v>
      </c>
      <c r="D16" s="217" t="s">
        <v>40</v>
      </c>
      <c r="E16" s="218">
        <v>12</v>
      </c>
      <c r="F16" s="219">
        <f t="shared" si="0"/>
        <v>72</v>
      </c>
      <c r="G16" s="219"/>
      <c r="H16" s="219">
        <f t="shared" si="1"/>
        <v>0</v>
      </c>
      <c r="I16" s="219">
        <v>16</v>
      </c>
      <c r="J16" s="219">
        <f t="shared" si="2"/>
        <v>36</v>
      </c>
      <c r="K16" s="220"/>
      <c r="L16" s="219">
        <f t="shared" si="3"/>
        <v>0</v>
      </c>
      <c r="M16" s="220">
        <v>5</v>
      </c>
      <c r="N16" s="220">
        <f t="shared" si="4"/>
        <v>10</v>
      </c>
      <c r="O16" s="220">
        <v>3</v>
      </c>
      <c r="P16" s="220">
        <f t="shared" si="5"/>
        <v>9</v>
      </c>
      <c r="Q16" s="221">
        <f t="shared" si="6"/>
        <v>127</v>
      </c>
      <c r="R16" s="215"/>
      <c r="S16" s="219">
        <f t="shared" si="7"/>
        <v>0</v>
      </c>
      <c r="T16" s="219"/>
      <c r="U16" s="219">
        <f t="shared" si="8"/>
        <v>0</v>
      </c>
      <c r="V16" s="219"/>
      <c r="W16" s="219">
        <f t="shared" si="9"/>
        <v>0</v>
      </c>
      <c r="X16" s="219"/>
      <c r="Y16" s="219">
        <f t="shared" si="10"/>
        <v>0</v>
      </c>
      <c r="Z16" s="221">
        <f t="shared" si="11"/>
        <v>0</v>
      </c>
      <c r="AA16" s="215"/>
      <c r="AB16" s="219"/>
      <c r="AC16" s="221"/>
      <c r="AD16" s="215">
        <v>1</v>
      </c>
      <c r="AE16" s="219">
        <f t="shared" si="12"/>
        <v>12</v>
      </c>
      <c r="AF16" s="219"/>
      <c r="AG16" s="219">
        <f t="shared" si="13"/>
        <v>0</v>
      </c>
      <c r="AH16" s="219">
        <v>1</v>
      </c>
      <c r="AI16" s="219">
        <f t="shared" si="14"/>
        <v>3</v>
      </c>
      <c r="AJ16" s="219"/>
      <c r="AK16" s="219">
        <f t="shared" si="15"/>
        <v>0</v>
      </c>
      <c r="AL16" s="219"/>
      <c r="AM16" s="219">
        <f t="shared" si="16"/>
        <v>0</v>
      </c>
      <c r="AN16" s="219"/>
      <c r="AO16" s="219">
        <f t="shared" si="17"/>
        <v>0</v>
      </c>
      <c r="AP16" s="219"/>
      <c r="AQ16" s="219">
        <f t="shared" si="18"/>
        <v>0</v>
      </c>
      <c r="AR16" s="219"/>
      <c r="AS16" s="133">
        <f t="shared" si="19"/>
        <v>0</v>
      </c>
      <c r="AT16" s="219"/>
      <c r="AU16" s="133">
        <f t="shared" si="20"/>
        <v>0</v>
      </c>
      <c r="AV16" s="136">
        <f t="shared" si="21"/>
        <v>3</v>
      </c>
      <c r="AW16" s="222">
        <f t="shared" si="22"/>
        <v>15</v>
      </c>
      <c r="AX16" s="223">
        <f t="shared" si="23"/>
        <v>142</v>
      </c>
    </row>
    <row r="17" spans="1:50" s="108" customFormat="1" ht="13.5">
      <c r="A17" s="215">
        <v>13</v>
      </c>
      <c r="B17" s="200" t="s">
        <v>324</v>
      </c>
      <c r="C17" s="216">
        <v>21457</v>
      </c>
      <c r="D17" s="217" t="s">
        <v>40</v>
      </c>
      <c r="E17" s="218">
        <v>12</v>
      </c>
      <c r="F17" s="219">
        <f t="shared" si="0"/>
        <v>72</v>
      </c>
      <c r="G17" s="219"/>
      <c r="H17" s="219">
        <f t="shared" si="1"/>
        <v>0</v>
      </c>
      <c r="I17" s="219">
        <v>14</v>
      </c>
      <c r="J17" s="219">
        <f t="shared" si="2"/>
        <v>32</v>
      </c>
      <c r="K17" s="220"/>
      <c r="L17" s="219">
        <f t="shared" si="3"/>
        <v>0</v>
      </c>
      <c r="M17" s="220">
        <v>5</v>
      </c>
      <c r="N17" s="220">
        <f t="shared" si="4"/>
        <v>10</v>
      </c>
      <c r="O17" s="220">
        <v>3</v>
      </c>
      <c r="P17" s="220">
        <f t="shared" si="5"/>
        <v>9</v>
      </c>
      <c r="Q17" s="221">
        <f t="shared" si="6"/>
        <v>123</v>
      </c>
      <c r="R17" s="215"/>
      <c r="S17" s="219">
        <f t="shared" si="7"/>
        <v>0</v>
      </c>
      <c r="T17" s="219"/>
      <c r="U17" s="219">
        <f t="shared" si="8"/>
        <v>0</v>
      </c>
      <c r="V17" s="219"/>
      <c r="W17" s="219">
        <f t="shared" si="9"/>
        <v>0</v>
      </c>
      <c r="X17" s="219"/>
      <c r="Y17" s="219">
        <f t="shared" si="10"/>
        <v>0</v>
      </c>
      <c r="Z17" s="221">
        <f t="shared" si="11"/>
        <v>0</v>
      </c>
      <c r="AA17" s="215"/>
      <c r="AB17" s="219"/>
      <c r="AC17" s="221"/>
      <c r="AD17" s="215">
        <v>1</v>
      </c>
      <c r="AE17" s="219">
        <f t="shared" si="12"/>
        <v>12</v>
      </c>
      <c r="AF17" s="219"/>
      <c r="AG17" s="219">
        <f t="shared" si="13"/>
        <v>0</v>
      </c>
      <c r="AH17" s="219">
        <v>2</v>
      </c>
      <c r="AI17" s="219">
        <f t="shared" si="14"/>
        <v>6</v>
      </c>
      <c r="AJ17" s="219"/>
      <c r="AK17" s="219">
        <f t="shared" si="15"/>
        <v>0</v>
      </c>
      <c r="AL17" s="219"/>
      <c r="AM17" s="219">
        <f t="shared" si="16"/>
        <v>0</v>
      </c>
      <c r="AN17" s="219"/>
      <c r="AO17" s="219">
        <f t="shared" si="17"/>
        <v>0</v>
      </c>
      <c r="AP17" s="219"/>
      <c r="AQ17" s="219">
        <f t="shared" si="18"/>
        <v>0</v>
      </c>
      <c r="AR17" s="219"/>
      <c r="AS17" s="133">
        <f t="shared" si="19"/>
        <v>0</v>
      </c>
      <c r="AT17" s="219"/>
      <c r="AU17" s="133">
        <f t="shared" si="20"/>
        <v>0</v>
      </c>
      <c r="AV17" s="136">
        <f t="shared" si="21"/>
        <v>6</v>
      </c>
      <c r="AW17" s="222">
        <f t="shared" si="22"/>
        <v>18</v>
      </c>
      <c r="AX17" s="223">
        <f t="shared" si="23"/>
        <v>141</v>
      </c>
    </row>
    <row r="18" spans="1:50" s="108" customFormat="1" ht="13.5">
      <c r="A18" s="215">
        <v>14</v>
      </c>
      <c r="B18" s="200" t="s">
        <v>319</v>
      </c>
      <c r="C18" s="216">
        <v>21538</v>
      </c>
      <c r="D18" s="217" t="s">
        <v>40</v>
      </c>
      <c r="E18" s="218">
        <v>12</v>
      </c>
      <c r="F18" s="219">
        <f t="shared" si="0"/>
        <v>72</v>
      </c>
      <c r="G18" s="219"/>
      <c r="H18" s="219">
        <f t="shared" si="1"/>
        <v>0</v>
      </c>
      <c r="I18" s="219">
        <v>14</v>
      </c>
      <c r="J18" s="219">
        <f t="shared" si="2"/>
        <v>32</v>
      </c>
      <c r="K18" s="220"/>
      <c r="L18" s="219">
        <f t="shared" si="3"/>
        <v>0</v>
      </c>
      <c r="M18" s="220">
        <v>5</v>
      </c>
      <c r="N18" s="220">
        <f t="shared" si="4"/>
        <v>10</v>
      </c>
      <c r="O18" s="220">
        <v>3</v>
      </c>
      <c r="P18" s="220">
        <f t="shared" si="5"/>
        <v>9</v>
      </c>
      <c r="Q18" s="221">
        <f t="shared" si="6"/>
        <v>123</v>
      </c>
      <c r="R18" s="215"/>
      <c r="S18" s="219">
        <f t="shared" si="7"/>
        <v>0</v>
      </c>
      <c r="T18" s="219"/>
      <c r="U18" s="219">
        <f t="shared" si="8"/>
        <v>0</v>
      </c>
      <c r="V18" s="219"/>
      <c r="W18" s="219">
        <f t="shared" si="9"/>
        <v>0</v>
      </c>
      <c r="X18" s="219"/>
      <c r="Y18" s="219">
        <f t="shared" si="10"/>
        <v>0</v>
      </c>
      <c r="Z18" s="221">
        <f t="shared" si="11"/>
        <v>0</v>
      </c>
      <c r="AA18" s="215"/>
      <c r="AB18" s="219"/>
      <c r="AC18" s="221"/>
      <c r="AD18" s="215">
        <v>1</v>
      </c>
      <c r="AE18" s="219">
        <f t="shared" si="12"/>
        <v>12</v>
      </c>
      <c r="AF18" s="219"/>
      <c r="AG18" s="219">
        <f t="shared" si="13"/>
        <v>0</v>
      </c>
      <c r="AH18" s="219">
        <v>2</v>
      </c>
      <c r="AI18" s="219">
        <f t="shared" si="14"/>
        <v>6</v>
      </c>
      <c r="AJ18" s="219"/>
      <c r="AK18" s="219">
        <f t="shared" si="15"/>
        <v>0</v>
      </c>
      <c r="AL18" s="219"/>
      <c r="AM18" s="219">
        <f t="shared" si="16"/>
        <v>0</v>
      </c>
      <c r="AN18" s="219"/>
      <c r="AO18" s="219">
        <f t="shared" si="17"/>
        <v>0</v>
      </c>
      <c r="AP18" s="219"/>
      <c r="AQ18" s="219">
        <f t="shared" si="18"/>
        <v>0</v>
      </c>
      <c r="AR18" s="219"/>
      <c r="AS18" s="133">
        <f t="shared" si="19"/>
        <v>0</v>
      </c>
      <c r="AT18" s="219"/>
      <c r="AU18" s="133">
        <f t="shared" si="20"/>
        <v>0</v>
      </c>
      <c r="AV18" s="136">
        <f t="shared" si="21"/>
        <v>6</v>
      </c>
      <c r="AW18" s="222">
        <f t="shared" si="22"/>
        <v>18</v>
      </c>
      <c r="AX18" s="223">
        <f t="shared" si="23"/>
        <v>141</v>
      </c>
    </row>
    <row r="19" spans="1:50" s="108" customFormat="1" ht="13.5">
      <c r="A19" s="215">
        <v>15</v>
      </c>
      <c r="B19" s="200" t="s">
        <v>327</v>
      </c>
      <c r="C19" s="216">
        <v>24143</v>
      </c>
      <c r="D19" s="217" t="s">
        <v>40</v>
      </c>
      <c r="E19" s="218">
        <v>12</v>
      </c>
      <c r="F19" s="219">
        <f t="shared" si="0"/>
        <v>72</v>
      </c>
      <c r="G19" s="219"/>
      <c r="H19" s="219">
        <f t="shared" si="1"/>
        <v>0</v>
      </c>
      <c r="I19" s="219">
        <v>14</v>
      </c>
      <c r="J19" s="219">
        <f t="shared" si="2"/>
        <v>32</v>
      </c>
      <c r="K19" s="220"/>
      <c r="L19" s="219">
        <f t="shared" si="3"/>
        <v>0</v>
      </c>
      <c r="M19" s="220">
        <v>5</v>
      </c>
      <c r="N19" s="220">
        <f t="shared" si="4"/>
        <v>10</v>
      </c>
      <c r="O19" s="220">
        <v>3</v>
      </c>
      <c r="P19" s="220">
        <f t="shared" si="5"/>
        <v>9</v>
      </c>
      <c r="Q19" s="221">
        <f t="shared" si="6"/>
        <v>123</v>
      </c>
      <c r="R19" s="215"/>
      <c r="S19" s="219">
        <f t="shared" si="7"/>
        <v>0</v>
      </c>
      <c r="T19" s="219"/>
      <c r="U19" s="219">
        <f t="shared" si="8"/>
        <v>0</v>
      </c>
      <c r="V19" s="219">
        <v>1</v>
      </c>
      <c r="W19" s="219">
        <f t="shared" si="9"/>
        <v>3</v>
      </c>
      <c r="X19" s="219"/>
      <c r="Y19" s="219">
        <f t="shared" si="10"/>
        <v>0</v>
      </c>
      <c r="Z19" s="221">
        <f t="shared" si="11"/>
        <v>3</v>
      </c>
      <c r="AA19" s="215"/>
      <c r="AB19" s="219"/>
      <c r="AC19" s="221"/>
      <c r="AD19" s="215">
        <v>1</v>
      </c>
      <c r="AE19" s="219">
        <f t="shared" si="12"/>
        <v>12</v>
      </c>
      <c r="AF19" s="219"/>
      <c r="AG19" s="219">
        <f t="shared" si="13"/>
        <v>0</v>
      </c>
      <c r="AH19" s="219">
        <v>1</v>
      </c>
      <c r="AI19" s="219">
        <f t="shared" si="14"/>
        <v>3</v>
      </c>
      <c r="AJ19" s="219"/>
      <c r="AK19" s="219">
        <f t="shared" si="15"/>
        <v>0</v>
      </c>
      <c r="AL19" s="219"/>
      <c r="AM19" s="219">
        <f t="shared" si="16"/>
        <v>0</v>
      </c>
      <c r="AN19" s="219"/>
      <c r="AO19" s="219">
        <f t="shared" si="17"/>
        <v>0</v>
      </c>
      <c r="AP19" s="219"/>
      <c r="AQ19" s="219">
        <f t="shared" si="18"/>
        <v>0</v>
      </c>
      <c r="AR19" s="219"/>
      <c r="AS19" s="133">
        <f t="shared" si="19"/>
        <v>0</v>
      </c>
      <c r="AT19" s="219"/>
      <c r="AU19" s="133">
        <f t="shared" si="20"/>
        <v>0</v>
      </c>
      <c r="AV19" s="136">
        <f t="shared" si="21"/>
        <v>3</v>
      </c>
      <c r="AW19" s="222">
        <f t="shared" si="22"/>
        <v>15</v>
      </c>
      <c r="AX19" s="223">
        <f t="shared" si="23"/>
        <v>141</v>
      </c>
    </row>
    <row r="20" spans="1:50" s="108" customFormat="1" ht="13.5">
      <c r="A20" s="215">
        <v>16</v>
      </c>
      <c r="B20" s="200" t="s">
        <v>311</v>
      </c>
      <c r="C20" s="216">
        <v>24448</v>
      </c>
      <c r="D20" s="217" t="s">
        <v>40</v>
      </c>
      <c r="E20" s="218">
        <v>12</v>
      </c>
      <c r="F20" s="219">
        <f t="shared" si="0"/>
        <v>72</v>
      </c>
      <c r="G20" s="219"/>
      <c r="H20" s="219">
        <f t="shared" si="1"/>
        <v>0</v>
      </c>
      <c r="I20" s="219">
        <v>17</v>
      </c>
      <c r="J20" s="219">
        <f t="shared" si="2"/>
        <v>38</v>
      </c>
      <c r="K20" s="220"/>
      <c r="L20" s="219">
        <f t="shared" si="3"/>
        <v>0</v>
      </c>
      <c r="M20" s="220">
        <v>5</v>
      </c>
      <c r="N20" s="220">
        <f t="shared" si="4"/>
        <v>10</v>
      </c>
      <c r="O20" s="220">
        <v>3</v>
      </c>
      <c r="P20" s="220">
        <f t="shared" si="5"/>
        <v>9</v>
      </c>
      <c r="Q20" s="221">
        <f t="shared" si="6"/>
        <v>129</v>
      </c>
      <c r="R20" s="215"/>
      <c r="S20" s="219">
        <f t="shared" si="7"/>
        <v>0</v>
      </c>
      <c r="T20" s="219"/>
      <c r="U20" s="219">
        <f t="shared" si="8"/>
        <v>0</v>
      </c>
      <c r="V20" s="219"/>
      <c r="W20" s="219">
        <f t="shared" si="9"/>
        <v>0</v>
      </c>
      <c r="X20" s="219"/>
      <c r="Y20" s="219">
        <f t="shared" si="10"/>
        <v>0</v>
      </c>
      <c r="Z20" s="221">
        <f t="shared" si="11"/>
        <v>0</v>
      </c>
      <c r="AA20" s="215"/>
      <c r="AB20" s="219"/>
      <c r="AC20" s="221"/>
      <c r="AD20" s="215">
        <v>1</v>
      </c>
      <c r="AE20" s="219">
        <f t="shared" si="12"/>
        <v>12</v>
      </c>
      <c r="AF20" s="219"/>
      <c r="AG20" s="219">
        <f t="shared" si="13"/>
        <v>0</v>
      </c>
      <c r="AH20" s="219"/>
      <c r="AI20" s="219">
        <f t="shared" si="14"/>
        <v>0</v>
      </c>
      <c r="AJ20" s="219"/>
      <c r="AK20" s="219">
        <f t="shared" si="15"/>
        <v>0</v>
      </c>
      <c r="AL20" s="219"/>
      <c r="AM20" s="219">
        <f t="shared" si="16"/>
        <v>0</v>
      </c>
      <c r="AN20" s="219"/>
      <c r="AO20" s="219">
        <f t="shared" si="17"/>
        <v>0</v>
      </c>
      <c r="AP20" s="219"/>
      <c r="AQ20" s="219">
        <f t="shared" si="18"/>
        <v>0</v>
      </c>
      <c r="AR20" s="219"/>
      <c r="AS20" s="133">
        <f t="shared" si="19"/>
        <v>0</v>
      </c>
      <c r="AT20" s="219"/>
      <c r="AU20" s="133">
        <f t="shared" si="20"/>
        <v>0</v>
      </c>
      <c r="AV20" s="136">
        <f t="shared" si="21"/>
        <v>0</v>
      </c>
      <c r="AW20" s="222">
        <f t="shared" si="22"/>
        <v>12</v>
      </c>
      <c r="AX20" s="223">
        <f t="shared" si="23"/>
        <v>141</v>
      </c>
    </row>
    <row r="21" spans="1:50" s="108" customFormat="1" ht="13.5">
      <c r="A21" s="215">
        <v>17</v>
      </c>
      <c r="B21" s="200" t="s">
        <v>317</v>
      </c>
      <c r="C21" s="216">
        <v>24607</v>
      </c>
      <c r="D21" s="217" t="s">
        <v>40</v>
      </c>
      <c r="E21" s="218">
        <v>12</v>
      </c>
      <c r="F21" s="219">
        <f t="shared" si="0"/>
        <v>72</v>
      </c>
      <c r="G21" s="219"/>
      <c r="H21" s="219">
        <f t="shared" si="1"/>
        <v>0</v>
      </c>
      <c r="I21" s="219">
        <v>14</v>
      </c>
      <c r="J21" s="219">
        <f t="shared" si="2"/>
        <v>32</v>
      </c>
      <c r="K21" s="220"/>
      <c r="L21" s="219">
        <f t="shared" si="3"/>
        <v>0</v>
      </c>
      <c r="M21" s="220">
        <v>5</v>
      </c>
      <c r="N21" s="220">
        <f t="shared" si="4"/>
        <v>10</v>
      </c>
      <c r="O21" s="220">
        <v>3</v>
      </c>
      <c r="P21" s="220">
        <f t="shared" si="5"/>
        <v>9</v>
      </c>
      <c r="Q21" s="221">
        <f t="shared" si="6"/>
        <v>123</v>
      </c>
      <c r="R21" s="215"/>
      <c r="S21" s="219">
        <f t="shared" si="7"/>
        <v>0</v>
      </c>
      <c r="T21" s="219"/>
      <c r="U21" s="219">
        <f t="shared" si="8"/>
        <v>0</v>
      </c>
      <c r="V21" s="219"/>
      <c r="W21" s="219">
        <f t="shared" si="9"/>
        <v>0</v>
      </c>
      <c r="X21" s="219"/>
      <c r="Y21" s="219">
        <f t="shared" si="10"/>
        <v>0</v>
      </c>
      <c r="Z21" s="221">
        <f t="shared" si="11"/>
        <v>0</v>
      </c>
      <c r="AA21" s="215"/>
      <c r="AB21" s="219"/>
      <c r="AC21" s="221"/>
      <c r="AD21" s="215">
        <v>1</v>
      </c>
      <c r="AE21" s="219">
        <f t="shared" si="12"/>
        <v>12</v>
      </c>
      <c r="AF21" s="219"/>
      <c r="AG21" s="219">
        <f t="shared" si="13"/>
        <v>0</v>
      </c>
      <c r="AH21" s="219">
        <v>2</v>
      </c>
      <c r="AI21" s="219">
        <f t="shared" si="14"/>
        <v>6</v>
      </c>
      <c r="AJ21" s="219"/>
      <c r="AK21" s="219">
        <f t="shared" si="15"/>
        <v>0</v>
      </c>
      <c r="AL21" s="219"/>
      <c r="AM21" s="219">
        <f t="shared" si="16"/>
        <v>0</v>
      </c>
      <c r="AN21" s="219"/>
      <c r="AO21" s="219">
        <f t="shared" si="17"/>
        <v>0</v>
      </c>
      <c r="AP21" s="219"/>
      <c r="AQ21" s="219">
        <f t="shared" si="18"/>
        <v>0</v>
      </c>
      <c r="AR21" s="219"/>
      <c r="AS21" s="133">
        <f t="shared" si="19"/>
        <v>0</v>
      </c>
      <c r="AT21" s="219"/>
      <c r="AU21" s="133">
        <f t="shared" si="20"/>
        <v>0</v>
      </c>
      <c r="AV21" s="136">
        <f t="shared" si="21"/>
        <v>6</v>
      </c>
      <c r="AW21" s="222">
        <f t="shared" si="22"/>
        <v>18</v>
      </c>
      <c r="AX21" s="223">
        <f t="shared" si="23"/>
        <v>141</v>
      </c>
    </row>
    <row r="22" spans="1:50" s="108" customFormat="1" ht="13.5">
      <c r="A22" s="215">
        <v>18</v>
      </c>
      <c r="B22" s="200" t="s">
        <v>326</v>
      </c>
      <c r="C22" s="216">
        <v>23191</v>
      </c>
      <c r="D22" s="217" t="s">
        <v>40</v>
      </c>
      <c r="E22" s="218">
        <v>12</v>
      </c>
      <c r="F22" s="219">
        <f t="shared" si="0"/>
        <v>72</v>
      </c>
      <c r="G22" s="219"/>
      <c r="H22" s="219">
        <f t="shared" si="1"/>
        <v>0</v>
      </c>
      <c r="I22" s="219">
        <v>13</v>
      </c>
      <c r="J22" s="219">
        <f t="shared" si="2"/>
        <v>30</v>
      </c>
      <c r="K22" s="220"/>
      <c r="L22" s="219">
        <f t="shared" si="3"/>
        <v>0</v>
      </c>
      <c r="M22" s="220">
        <v>5</v>
      </c>
      <c r="N22" s="220">
        <f t="shared" si="4"/>
        <v>10</v>
      </c>
      <c r="O22" s="220">
        <v>3</v>
      </c>
      <c r="P22" s="220">
        <f t="shared" si="5"/>
        <v>9</v>
      </c>
      <c r="Q22" s="221">
        <f t="shared" si="6"/>
        <v>121</v>
      </c>
      <c r="R22" s="215"/>
      <c r="S22" s="219">
        <f t="shared" si="7"/>
        <v>0</v>
      </c>
      <c r="T22" s="219"/>
      <c r="U22" s="219">
        <f t="shared" si="8"/>
        <v>0</v>
      </c>
      <c r="V22" s="219">
        <v>1</v>
      </c>
      <c r="W22" s="219">
        <f t="shared" si="9"/>
        <v>3</v>
      </c>
      <c r="X22" s="219"/>
      <c r="Y22" s="219">
        <f t="shared" si="10"/>
        <v>0</v>
      </c>
      <c r="Z22" s="221">
        <f t="shared" si="11"/>
        <v>3</v>
      </c>
      <c r="AA22" s="215"/>
      <c r="AB22" s="219"/>
      <c r="AC22" s="221"/>
      <c r="AD22" s="215">
        <v>1</v>
      </c>
      <c r="AE22" s="219">
        <f t="shared" si="12"/>
        <v>12</v>
      </c>
      <c r="AF22" s="219"/>
      <c r="AG22" s="219">
        <f t="shared" si="13"/>
        <v>0</v>
      </c>
      <c r="AH22" s="219">
        <v>1</v>
      </c>
      <c r="AI22" s="219">
        <f t="shared" si="14"/>
        <v>3</v>
      </c>
      <c r="AJ22" s="219"/>
      <c r="AK22" s="219">
        <f t="shared" si="15"/>
        <v>0</v>
      </c>
      <c r="AL22" s="219"/>
      <c r="AM22" s="219">
        <f t="shared" si="16"/>
        <v>0</v>
      </c>
      <c r="AN22" s="219"/>
      <c r="AO22" s="219">
        <f t="shared" si="17"/>
        <v>0</v>
      </c>
      <c r="AP22" s="219"/>
      <c r="AQ22" s="219">
        <f t="shared" si="18"/>
        <v>0</v>
      </c>
      <c r="AR22" s="219"/>
      <c r="AS22" s="133">
        <f t="shared" si="19"/>
        <v>0</v>
      </c>
      <c r="AT22" s="219"/>
      <c r="AU22" s="133">
        <f t="shared" si="20"/>
        <v>0</v>
      </c>
      <c r="AV22" s="136">
        <f t="shared" si="21"/>
        <v>3</v>
      </c>
      <c r="AW22" s="222">
        <f t="shared" si="22"/>
        <v>15</v>
      </c>
      <c r="AX22" s="223">
        <f t="shared" si="23"/>
        <v>139</v>
      </c>
    </row>
    <row r="23" spans="1:50" s="108" customFormat="1" ht="13.5">
      <c r="A23" s="215">
        <v>19</v>
      </c>
      <c r="B23" s="200" t="s">
        <v>332</v>
      </c>
      <c r="C23" s="216">
        <v>24796</v>
      </c>
      <c r="D23" s="217" t="s">
        <v>40</v>
      </c>
      <c r="E23" s="218">
        <v>10</v>
      </c>
      <c r="F23" s="219">
        <f t="shared" si="0"/>
        <v>60</v>
      </c>
      <c r="G23" s="219"/>
      <c r="H23" s="219">
        <f t="shared" si="1"/>
        <v>0</v>
      </c>
      <c r="I23" s="219">
        <v>16</v>
      </c>
      <c r="J23" s="219">
        <f t="shared" si="2"/>
        <v>36</v>
      </c>
      <c r="K23" s="220"/>
      <c r="L23" s="219">
        <f t="shared" si="3"/>
        <v>0</v>
      </c>
      <c r="M23" s="220">
        <v>5</v>
      </c>
      <c r="N23" s="220">
        <f t="shared" si="4"/>
        <v>10</v>
      </c>
      <c r="O23" s="220">
        <v>3</v>
      </c>
      <c r="P23" s="220">
        <f t="shared" si="5"/>
        <v>9</v>
      </c>
      <c r="Q23" s="221">
        <f t="shared" si="6"/>
        <v>115</v>
      </c>
      <c r="R23" s="215"/>
      <c r="S23" s="219">
        <f t="shared" si="7"/>
        <v>0</v>
      </c>
      <c r="T23" s="219"/>
      <c r="U23" s="219">
        <f t="shared" si="8"/>
        <v>0</v>
      </c>
      <c r="V23" s="219">
        <v>2</v>
      </c>
      <c r="W23" s="219">
        <f t="shared" si="9"/>
        <v>6</v>
      </c>
      <c r="X23" s="219"/>
      <c r="Y23" s="219">
        <f t="shared" si="10"/>
        <v>0</v>
      </c>
      <c r="Z23" s="221">
        <f t="shared" si="11"/>
        <v>6</v>
      </c>
      <c r="AA23" s="215"/>
      <c r="AB23" s="219"/>
      <c r="AC23" s="221"/>
      <c r="AD23" s="215">
        <v>1</v>
      </c>
      <c r="AE23" s="219">
        <f t="shared" si="12"/>
        <v>12</v>
      </c>
      <c r="AF23" s="219"/>
      <c r="AG23" s="219">
        <f t="shared" si="13"/>
        <v>0</v>
      </c>
      <c r="AH23" s="219">
        <v>2</v>
      </c>
      <c r="AI23" s="219">
        <f t="shared" si="14"/>
        <v>6</v>
      </c>
      <c r="AJ23" s="219"/>
      <c r="AK23" s="219">
        <f t="shared" si="15"/>
        <v>0</v>
      </c>
      <c r="AL23" s="219"/>
      <c r="AM23" s="219">
        <f t="shared" si="16"/>
        <v>0</v>
      </c>
      <c r="AN23" s="219"/>
      <c r="AO23" s="219">
        <f t="shared" si="17"/>
        <v>0</v>
      </c>
      <c r="AP23" s="219"/>
      <c r="AQ23" s="219">
        <f t="shared" si="18"/>
        <v>0</v>
      </c>
      <c r="AR23" s="219"/>
      <c r="AS23" s="133">
        <f t="shared" si="19"/>
        <v>0</v>
      </c>
      <c r="AT23" s="219"/>
      <c r="AU23" s="133">
        <f t="shared" si="20"/>
        <v>0</v>
      </c>
      <c r="AV23" s="136">
        <f t="shared" si="21"/>
        <v>6</v>
      </c>
      <c r="AW23" s="222">
        <f t="shared" si="22"/>
        <v>18</v>
      </c>
      <c r="AX23" s="223">
        <f t="shared" si="23"/>
        <v>139</v>
      </c>
    </row>
    <row r="24" spans="1:50" s="108" customFormat="1" ht="13.5">
      <c r="A24" s="215">
        <v>20</v>
      </c>
      <c r="B24" s="200" t="s">
        <v>321</v>
      </c>
      <c r="C24" s="216">
        <v>23187</v>
      </c>
      <c r="D24" s="217" t="s">
        <v>178</v>
      </c>
      <c r="E24" s="218">
        <v>12</v>
      </c>
      <c r="F24" s="219">
        <f t="shared" si="0"/>
        <v>72</v>
      </c>
      <c r="G24" s="219"/>
      <c r="H24" s="219">
        <f t="shared" si="1"/>
        <v>0</v>
      </c>
      <c r="I24" s="219">
        <v>14</v>
      </c>
      <c r="J24" s="219">
        <f t="shared" si="2"/>
        <v>32</v>
      </c>
      <c r="K24" s="220"/>
      <c r="L24" s="219">
        <f t="shared" si="3"/>
        <v>0</v>
      </c>
      <c r="M24" s="220">
        <v>5</v>
      </c>
      <c r="N24" s="220">
        <f t="shared" si="4"/>
        <v>10</v>
      </c>
      <c r="O24" s="220">
        <v>3</v>
      </c>
      <c r="P24" s="220">
        <f t="shared" si="5"/>
        <v>9</v>
      </c>
      <c r="Q24" s="221">
        <f t="shared" si="6"/>
        <v>123</v>
      </c>
      <c r="R24" s="215"/>
      <c r="S24" s="219">
        <f t="shared" si="7"/>
        <v>0</v>
      </c>
      <c r="T24" s="219"/>
      <c r="U24" s="219">
        <f t="shared" si="8"/>
        <v>0</v>
      </c>
      <c r="V24" s="219"/>
      <c r="W24" s="219">
        <f t="shared" si="9"/>
        <v>0</v>
      </c>
      <c r="X24" s="219"/>
      <c r="Y24" s="219">
        <f t="shared" si="10"/>
        <v>0</v>
      </c>
      <c r="Z24" s="221">
        <f t="shared" si="11"/>
        <v>0</v>
      </c>
      <c r="AA24" s="215"/>
      <c r="AB24" s="219"/>
      <c r="AC24" s="221"/>
      <c r="AD24" s="215">
        <v>1</v>
      </c>
      <c r="AE24" s="219">
        <f t="shared" si="12"/>
        <v>12</v>
      </c>
      <c r="AF24" s="219"/>
      <c r="AG24" s="219">
        <f t="shared" si="13"/>
        <v>0</v>
      </c>
      <c r="AH24" s="219">
        <v>1</v>
      </c>
      <c r="AI24" s="219">
        <f t="shared" si="14"/>
        <v>3</v>
      </c>
      <c r="AJ24" s="219"/>
      <c r="AK24" s="219">
        <f t="shared" si="15"/>
        <v>0</v>
      </c>
      <c r="AL24" s="219"/>
      <c r="AM24" s="219">
        <f t="shared" si="16"/>
        <v>0</v>
      </c>
      <c r="AN24" s="219"/>
      <c r="AO24" s="219">
        <f t="shared" si="17"/>
        <v>0</v>
      </c>
      <c r="AP24" s="219"/>
      <c r="AQ24" s="219">
        <f t="shared" si="18"/>
        <v>0</v>
      </c>
      <c r="AR24" s="219"/>
      <c r="AS24" s="133">
        <f t="shared" si="19"/>
        <v>0</v>
      </c>
      <c r="AT24" s="219"/>
      <c r="AU24" s="133">
        <f t="shared" si="20"/>
        <v>0</v>
      </c>
      <c r="AV24" s="136">
        <f t="shared" si="21"/>
        <v>3</v>
      </c>
      <c r="AW24" s="222">
        <f t="shared" si="22"/>
        <v>15</v>
      </c>
      <c r="AX24" s="223">
        <f t="shared" si="23"/>
        <v>138</v>
      </c>
    </row>
    <row r="25" spans="1:50" s="108" customFormat="1" ht="13.5">
      <c r="A25" s="215">
        <v>21</v>
      </c>
      <c r="B25" s="200" t="s">
        <v>325</v>
      </c>
      <c r="C25" s="216">
        <v>23408</v>
      </c>
      <c r="D25" s="217" t="s">
        <v>40</v>
      </c>
      <c r="E25" s="218">
        <v>12</v>
      </c>
      <c r="F25" s="219">
        <f t="shared" si="0"/>
        <v>72</v>
      </c>
      <c r="G25" s="219"/>
      <c r="H25" s="219">
        <f t="shared" si="1"/>
        <v>0</v>
      </c>
      <c r="I25" s="219">
        <v>13</v>
      </c>
      <c r="J25" s="219">
        <f t="shared" si="2"/>
        <v>30</v>
      </c>
      <c r="K25" s="220"/>
      <c r="L25" s="219">
        <f t="shared" si="3"/>
        <v>0</v>
      </c>
      <c r="M25" s="220">
        <v>5</v>
      </c>
      <c r="N25" s="220">
        <f t="shared" si="4"/>
        <v>10</v>
      </c>
      <c r="O25" s="220">
        <v>3</v>
      </c>
      <c r="P25" s="220">
        <f t="shared" si="5"/>
        <v>9</v>
      </c>
      <c r="Q25" s="221">
        <f t="shared" si="6"/>
        <v>121</v>
      </c>
      <c r="R25" s="215"/>
      <c r="S25" s="219">
        <f t="shared" si="7"/>
        <v>0</v>
      </c>
      <c r="T25" s="219"/>
      <c r="U25" s="219">
        <f t="shared" si="8"/>
        <v>0</v>
      </c>
      <c r="V25" s="219"/>
      <c r="W25" s="219">
        <f t="shared" si="9"/>
        <v>0</v>
      </c>
      <c r="X25" s="219"/>
      <c r="Y25" s="219">
        <f t="shared" si="10"/>
        <v>0</v>
      </c>
      <c r="Z25" s="221">
        <f t="shared" si="11"/>
        <v>0</v>
      </c>
      <c r="AA25" s="215"/>
      <c r="AB25" s="219"/>
      <c r="AC25" s="221"/>
      <c r="AD25" s="215">
        <v>1</v>
      </c>
      <c r="AE25" s="219">
        <f t="shared" si="12"/>
        <v>12</v>
      </c>
      <c r="AF25" s="219"/>
      <c r="AG25" s="219">
        <f t="shared" si="13"/>
        <v>0</v>
      </c>
      <c r="AH25" s="219">
        <v>1</v>
      </c>
      <c r="AI25" s="219">
        <f t="shared" si="14"/>
        <v>3</v>
      </c>
      <c r="AJ25" s="219"/>
      <c r="AK25" s="219">
        <f t="shared" si="15"/>
        <v>0</v>
      </c>
      <c r="AL25" s="219"/>
      <c r="AM25" s="219">
        <f t="shared" si="16"/>
        <v>0</v>
      </c>
      <c r="AN25" s="219"/>
      <c r="AO25" s="219">
        <f t="shared" si="17"/>
        <v>0</v>
      </c>
      <c r="AP25" s="219">
        <v>1</v>
      </c>
      <c r="AQ25" s="219">
        <f t="shared" si="18"/>
        <v>1</v>
      </c>
      <c r="AR25" s="219"/>
      <c r="AS25" s="133">
        <f t="shared" si="19"/>
        <v>0</v>
      </c>
      <c r="AT25" s="219"/>
      <c r="AU25" s="133">
        <f t="shared" si="20"/>
        <v>0</v>
      </c>
      <c r="AV25" s="136">
        <f t="shared" si="21"/>
        <v>4</v>
      </c>
      <c r="AW25" s="222">
        <f t="shared" si="22"/>
        <v>16</v>
      </c>
      <c r="AX25" s="223">
        <f t="shared" si="23"/>
        <v>137</v>
      </c>
    </row>
    <row r="26" spans="1:50" s="108" customFormat="1" ht="13.5">
      <c r="A26" s="215">
        <v>22</v>
      </c>
      <c r="B26" s="200" t="s">
        <v>312</v>
      </c>
      <c r="C26" s="216">
        <v>20436</v>
      </c>
      <c r="D26" s="217" t="s">
        <v>40</v>
      </c>
      <c r="E26" s="218">
        <v>10</v>
      </c>
      <c r="F26" s="219">
        <f t="shared" si="0"/>
        <v>60</v>
      </c>
      <c r="G26" s="219"/>
      <c r="H26" s="219">
        <f t="shared" si="1"/>
        <v>0</v>
      </c>
      <c r="I26" s="219">
        <v>17</v>
      </c>
      <c r="J26" s="219">
        <f t="shared" si="2"/>
        <v>38</v>
      </c>
      <c r="K26" s="220"/>
      <c r="L26" s="219">
        <f t="shared" si="3"/>
        <v>0</v>
      </c>
      <c r="M26" s="220">
        <v>5</v>
      </c>
      <c r="N26" s="220">
        <f t="shared" si="4"/>
        <v>10</v>
      </c>
      <c r="O26" s="220">
        <v>3</v>
      </c>
      <c r="P26" s="220">
        <f t="shared" si="5"/>
        <v>9</v>
      </c>
      <c r="Q26" s="221">
        <f t="shared" si="6"/>
        <v>117</v>
      </c>
      <c r="R26" s="215"/>
      <c r="S26" s="219">
        <f t="shared" si="7"/>
        <v>0</v>
      </c>
      <c r="T26" s="219"/>
      <c r="U26" s="219">
        <f t="shared" si="8"/>
        <v>0</v>
      </c>
      <c r="V26" s="219"/>
      <c r="W26" s="219">
        <f t="shared" si="9"/>
        <v>0</v>
      </c>
      <c r="X26" s="219"/>
      <c r="Y26" s="219">
        <f t="shared" si="10"/>
        <v>0</v>
      </c>
      <c r="Z26" s="221">
        <f t="shared" si="11"/>
        <v>0</v>
      </c>
      <c r="AA26" s="215"/>
      <c r="AB26" s="219"/>
      <c r="AC26" s="221"/>
      <c r="AD26" s="215">
        <v>1</v>
      </c>
      <c r="AE26" s="219">
        <f t="shared" si="12"/>
        <v>12</v>
      </c>
      <c r="AF26" s="219"/>
      <c r="AG26" s="219">
        <f t="shared" si="13"/>
        <v>0</v>
      </c>
      <c r="AH26" s="219">
        <v>2</v>
      </c>
      <c r="AI26" s="219">
        <f t="shared" si="14"/>
        <v>6</v>
      </c>
      <c r="AJ26" s="219"/>
      <c r="AK26" s="219">
        <f t="shared" si="15"/>
        <v>0</v>
      </c>
      <c r="AL26" s="219"/>
      <c r="AM26" s="219">
        <f t="shared" si="16"/>
        <v>0</v>
      </c>
      <c r="AN26" s="219"/>
      <c r="AO26" s="219">
        <f t="shared" si="17"/>
        <v>0</v>
      </c>
      <c r="AP26" s="219"/>
      <c r="AQ26" s="219">
        <f t="shared" si="18"/>
        <v>0</v>
      </c>
      <c r="AR26" s="219"/>
      <c r="AS26" s="133">
        <f t="shared" si="19"/>
        <v>0</v>
      </c>
      <c r="AT26" s="219"/>
      <c r="AU26" s="133">
        <f t="shared" si="20"/>
        <v>0</v>
      </c>
      <c r="AV26" s="136">
        <f t="shared" si="21"/>
        <v>6</v>
      </c>
      <c r="AW26" s="222">
        <f t="shared" si="22"/>
        <v>18</v>
      </c>
      <c r="AX26" s="223">
        <f t="shared" si="23"/>
        <v>135</v>
      </c>
    </row>
    <row r="27" spans="1:50" s="108" customFormat="1" ht="13.5">
      <c r="A27" s="215">
        <v>23</v>
      </c>
      <c r="B27" s="200" t="s">
        <v>315</v>
      </c>
      <c r="C27" s="216">
        <v>24200</v>
      </c>
      <c r="D27" s="217" t="s">
        <v>316</v>
      </c>
      <c r="E27" s="218">
        <v>12</v>
      </c>
      <c r="F27" s="219">
        <f t="shared" si="0"/>
        <v>72</v>
      </c>
      <c r="G27" s="219"/>
      <c r="H27" s="219">
        <f t="shared" si="1"/>
        <v>0</v>
      </c>
      <c r="I27" s="219">
        <v>14</v>
      </c>
      <c r="J27" s="219">
        <f t="shared" si="2"/>
        <v>32</v>
      </c>
      <c r="K27" s="220"/>
      <c r="L27" s="219">
        <f t="shared" si="3"/>
        <v>0</v>
      </c>
      <c r="M27" s="220">
        <v>3</v>
      </c>
      <c r="N27" s="220">
        <f t="shared" si="4"/>
        <v>6</v>
      </c>
      <c r="O27" s="220">
        <v>3</v>
      </c>
      <c r="P27" s="220">
        <f t="shared" si="5"/>
        <v>9</v>
      </c>
      <c r="Q27" s="221">
        <f t="shared" si="6"/>
        <v>119</v>
      </c>
      <c r="R27" s="215"/>
      <c r="S27" s="219">
        <f t="shared" si="7"/>
        <v>0</v>
      </c>
      <c r="T27" s="219"/>
      <c r="U27" s="219">
        <f t="shared" si="8"/>
        <v>0</v>
      </c>
      <c r="V27" s="219"/>
      <c r="W27" s="219">
        <f t="shared" si="9"/>
        <v>0</v>
      </c>
      <c r="X27" s="219"/>
      <c r="Y27" s="219">
        <f t="shared" si="10"/>
        <v>0</v>
      </c>
      <c r="Z27" s="221">
        <f t="shared" si="11"/>
        <v>0</v>
      </c>
      <c r="AA27" s="215"/>
      <c r="AB27" s="219"/>
      <c r="AC27" s="221"/>
      <c r="AD27" s="215">
        <v>1</v>
      </c>
      <c r="AE27" s="219">
        <f t="shared" si="12"/>
        <v>12</v>
      </c>
      <c r="AF27" s="219"/>
      <c r="AG27" s="219">
        <f t="shared" si="13"/>
        <v>0</v>
      </c>
      <c r="AH27" s="219">
        <v>1</v>
      </c>
      <c r="AI27" s="219">
        <f t="shared" si="14"/>
        <v>3</v>
      </c>
      <c r="AJ27" s="219"/>
      <c r="AK27" s="219">
        <f t="shared" si="15"/>
        <v>0</v>
      </c>
      <c r="AL27" s="219"/>
      <c r="AM27" s="219">
        <f t="shared" si="16"/>
        <v>0</v>
      </c>
      <c r="AN27" s="219"/>
      <c r="AO27" s="219">
        <f t="shared" si="17"/>
        <v>0</v>
      </c>
      <c r="AP27" s="219"/>
      <c r="AQ27" s="219">
        <f t="shared" si="18"/>
        <v>0</v>
      </c>
      <c r="AR27" s="219"/>
      <c r="AS27" s="133">
        <f t="shared" si="19"/>
        <v>0</v>
      </c>
      <c r="AT27" s="219"/>
      <c r="AU27" s="133">
        <f t="shared" si="20"/>
        <v>0</v>
      </c>
      <c r="AV27" s="136">
        <f t="shared" si="21"/>
        <v>3</v>
      </c>
      <c r="AW27" s="222">
        <f t="shared" si="22"/>
        <v>15</v>
      </c>
      <c r="AX27" s="223">
        <f t="shared" si="23"/>
        <v>134</v>
      </c>
    </row>
    <row r="28" spans="1:50" s="108" customFormat="1" ht="13.5">
      <c r="A28" s="215">
        <v>24</v>
      </c>
      <c r="B28" s="200" t="s">
        <v>328</v>
      </c>
      <c r="C28" s="216">
        <v>24614</v>
      </c>
      <c r="D28" s="217" t="s">
        <v>40</v>
      </c>
      <c r="E28" s="218">
        <v>10</v>
      </c>
      <c r="F28" s="219">
        <f t="shared" si="0"/>
        <v>60</v>
      </c>
      <c r="G28" s="219"/>
      <c r="H28" s="219">
        <f t="shared" si="1"/>
        <v>0</v>
      </c>
      <c r="I28" s="219">
        <v>15</v>
      </c>
      <c r="J28" s="219">
        <f t="shared" si="2"/>
        <v>34</v>
      </c>
      <c r="K28" s="220"/>
      <c r="L28" s="219">
        <f t="shared" si="3"/>
        <v>0</v>
      </c>
      <c r="M28" s="220">
        <v>5</v>
      </c>
      <c r="N28" s="220">
        <f t="shared" si="4"/>
        <v>10</v>
      </c>
      <c r="O28" s="220">
        <v>2</v>
      </c>
      <c r="P28" s="220">
        <f t="shared" si="5"/>
        <v>6</v>
      </c>
      <c r="Q28" s="221">
        <f t="shared" si="6"/>
        <v>110</v>
      </c>
      <c r="R28" s="215"/>
      <c r="S28" s="219">
        <f t="shared" si="7"/>
        <v>0</v>
      </c>
      <c r="T28" s="219"/>
      <c r="U28" s="219">
        <f t="shared" si="8"/>
        <v>0</v>
      </c>
      <c r="V28" s="219">
        <v>1</v>
      </c>
      <c r="W28" s="219">
        <f t="shared" si="9"/>
        <v>3</v>
      </c>
      <c r="X28" s="219"/>
      <c r="Y28" s="219">
        <f t="shared" si="10"/>
        <v>0</v>
      </c>
      <c r="Z28" s="221">
        <f t="shared" si="11"/>
        <v>3</v>
      </c>
      <c r="AA28" s="215"/>
      <c r="AB28" s="219"/>
      <c r="AC28" s="221"/>
      <c r="AD28" s="215">
        <v>1</v>
      </c>
      <c r="AE28" s="219">
        <f t="shared" si="12"/>
        <v>12</v>
      </c>
      <c r="AF28" s="219"/>
      <c r="AG28" s="219">
        <f t="shared" si="13"/>
        <v>0</v>
      </c>
      <c r="AH28" s="219">
        <v>2</v>
      </c>
      <c r="AI28" s="219">
        <f t="shared" si="14"/>
        <v>6</v>
      </c>
      <c r="AJ28" s="219"/>
      <c r="AK28" s="219">
        <f t="shared" si="15"/>
        <v>0</v>
      </c>
      <c r="AL28" s="219"/>
      <c r="AM28" s="219">
        <f t="shared" si="16"/>
        <v>0</v>
      </c>
      <c r="AN28" s="219"/>
      <c r="AO28" s="219">
        <f t="shared" si="17"/>
        <v>0</v>
      </c>
      <c r="AP28" s="219"/>
      <c r="AQ28" s="219">
        <f t="shared" si="18"/>
        <v>0</v>
      </c>
      <c r="AR28" s="219"/>
      <c r="AS28" s="133">
        <f t="shared" si="19"/>
        <v>0</v>
      </c>
      <c r="AT28" s="219"/>
      <c r="AU28" s="133">
        <f t="shared" si="20"/>
        <v>0</v>
      </c>
      <c r="AV28" s="136">
        <f t="shared" si="21"/>
        <v>6</v>
      </c>
      <c r="AW28" s="222">
        <f t="shared" si="22"/>
        <v>18</v>
      </c>
      <c r="AX28" s="223">
        <f t="shared" si="23"/>
        <v>131</v>
      </c>
    </row>
    <row r="29" spans="1:50" s="108" customFormat="1" ht="13.5">
      <c r="A29" s="215">
        <v>25</v>
      </c>
      <c r="B29" s="200" t="s">
        <v>314</v>
      </c>
      <c r="C29" s="216">
        <v>18904</v>
      </c>
      <c r="D29" s="217" t="s">
        <v>40</v>
      </c>
      <c r="E29" s="218">
        <v>11</v>
      </c>
      <c r="F29" s="219">
        <f t="shared" si="0"/>
        <v>66</v>
      </c>
      <c r="G29" s="219"/>
      <c r="H29" s="219">
        <f t="shared" si="1"/>
        <v>0</v>
      </c>
      <c r="I29" s="219">
        <v>14</v>
      </c>
      <c r="J29" s="219">
        <f t="shared" si="2"/>
        <v>32</v>
      </c>
      <c r="K29" s="220"/>
      <c r="L29" s="219">
        <f t="shared" si="3"/>
        <v>0</v>
      </c>
      <c r="M29" s="220">
        <v>5</v>
      </c>
      <c r="N29" s="220">
        <f t="shared" si="4"/>
        <v>10</v>
      </c>
      <c r="O29" s="220">
        <v>2</v>
      </c>
      <c r="P29" s="220">
        <f t="shared" si="5"/>
        <v>6</v>
      </c>
      <c r="Q29" s="221">
        <f t="shared" si="6"/>
        <v>114</v>
      </c>
      <c r="R29" s="215"/>
      <c r="S29" s="219">
        <f t="shared" si="7"/>
        <v>0</v>
      </c>
      <c r="T29" s="219"/>
      <c r="U29" s="219">
        <f t="shared" si="8"/>
        <v>0</v>
      </c>
      <c r="V29" s="219"/>
      <c r="W29" s="219">
        <f t="shared" si="9"/>
        <v>0</v>
      </c>
      <c r="X29" s="219"/>
      <c r="Y29" s="219">
        <f t="shared" si="10"/>
        <v>0</v>
      </c>
      <c r="Z29" s="221">
        <f t="shared" si="11"/>
        <v>0</v>
      </c>
      <c r="AA29" s="215"/>
      <c r="AB29" s="219"/>
      <c r="AC29" s="221"/>
      <c r="AD29" s="215">
        <v>1</v>
      </c>
      <c r="AE29" s="219">
        <f t="shared" si="12"/>
        <v>12</v>
      </c>
      <c r="AF29" s="219"/>
      <c r="AG29" s="219">
        <f t="shared" si="13"/>
        <v>0</v>
      </c>
      <c r="AH29" s="219">
        <v>1</v>
      </c>
      <c r="AI29" s="219">
        <f t="shared" si="14"/>
        <v>3</v>
      </c>
      <c r="AJ29" s="219">
        <v>1</v>
      </c>
      <c r="AK29" s="219">
        <f t="shared" si="15"/>
        <v>1</v>
      </c>
      <c r="AL29" s="219"/>
      <c r="AM29" s="219">
        <f t="shared" si="16"/>
        <v>0</v>
      </c>
      <c r="AN29" s="219"/>
      <c r="AO29" s="219">
        <f t="shared" si="17"/>
        <v>0</v>
      </c>
      <c r="AP29" s="219"/>
      <c r="AQ29" s="219">
        <f t="shared" si="18"/>
        <v>0</v>
      </c>
      <c r="AR29" s="219"/>
      <c r="AS29" s="133">
        <f t="shared" si="19"/>
        <v>0</v>
      </c>
      <c r="AT29" s="219"/>
      <c r="AU29" s="133">
        <f t="shared" si="20"/>
        <v>0</v>
      </c>
      <c r="AV29" s="136">
        <f t="shared" si="21"/>
        <v>4</v>
      </c>
      <c r="AW29" s="222">
        <f t="shared" si="22"/>
        <v>16</v>
      </c>
      <c r="AX29" s="223">
        <f t="shared" si="23"/>
        <v>130</v>
      </c>
    </row>
    <row r="30" spans="1:50" s="108" customFormat="1" ht="13.5">
      <c r="A30" s="215">
        <v>26</v>
      </c>
      <c r="B30" s="200" t="s">
        <v>329</v>
      </c>
      <c r="C30" s="216">
        <v>23108</v>
      </c>
      <c r="D30" s="217" t="s">
        <v>40</v>
      </c>
      <c r="E30" s="218">
        <v>10</v>
      </c>
      <c r="F30" s="219">
        <f t="shared" si="0"/>
        <v>60</v>
      </c>
      <c r="G30" s="219"/>
      <c r="H30" s="219">
        <f t="shared" si="1"/>
        <v>0</v>
      </c>
      <c r="I30" s="219">
        <v>16</v>
      </c>
      <c r="J30" s="219">
        <f t="shared" si="2"/>
        <v>36</v>
      </c>
      <c r="K30" s="220"/>
      <c r="L30" s="219">
        <f t="shared" si="3"/>
        <v>0</v>
      </c>
      <c r="M30" s="220">
        <v>5</v>
      </c>
      <c r="N30" s="220">
        <f t="shared" si="4"/>
        <v>10</v>
      </c>
      <c r="O30" s="220">
        <v>3</v>
      </c>
      <c r="P30" s="220">
        <f t="shared" si="5"/>
        <v>9</v>
      </c>
      <c r="Q30" s="221">
        <f t="shared" si="6"/>
        <v>115</v>
      </c>
      <c r="R30" s="215"/>
      <c r="S30" s="219">
        <f t="shared" si="7"/>
        <v>0</v>
      </c>
      <c r="T30" s="219"/>
      <c r="U30" s="219">
        <f t="shared" si="8"/>
        <v>0</v>
      </c>
      <c r="V30" s="219"/>
      <c r="W30" s="219">
        <f t="shared" si="9"/>
        <v>0</v>
      </c>
      <c r="X30" s="219"/>
      <c r="Y30" s="219">
        <f t="shared" si="10"/>
        <v>0</v>
      </c>
      <c r="Z30" s="221">
        <f t="shared" si="11"/>
        <v>0</v>
      </c>
      <c r="AA30" s="215"/>
      <c r="AB30" s="219"/>
      <c r="AC30" s="221"/>
      <c r="AD30" s="215">
        <v>1</v>
      </c>
      <c r="AE30" s="219">
        <f t="shared" si="12"/>
        <v>12</v>
      </c>
      <c r="AF30" s="219"/>
      <c r="AG30" s="219">
        <f t="shared" si="13"/>
        <v>0</v>
      </c>
      <c r="AH30" s="219">
        <v>1</v>
      </c>
      <c r="AI30" s="219">
        <f t="shared" si="14"/>
        <v>3</v>
      </c>
      <c r="AJ30" s="219"/>
      <c r="AK30" s="219">
        <f t="shared" si="15"/>
        <v>0</v>
      </c>
      <c r="AL30" s="219"/>
      <c r="AM30" s="219">
        <f t="shared" si="16"/>
        <v>0</v>
      </c>
      <c r="AN30" s="219"/>
      <c r="AO30" s="219">
        <f t="shared" si="17"/>
        <v>0</v>
      </c>
      <c r="AP30" s="219"/>
      <c r="AQ30" s="219">
        <f t="shared" si="18"/>
        <v>0</v>
      </c>
      <c r="AR30" s="219"/>
      <c r="AS30" s="133">
        <f t="shared" si="19"/>
        <v>0</v>
      </c>
      <c r="AT30" s="219"/>
      <c r="AU30" s="133">
        <f t="shared" si="20"/>
        <v>0</v>
      </c>
      <c r="AV30" s="136">
        <f t="shared" si="21"/>
        <v>3</v>
      </c>
      <c r="AW30" s="222">
        <f t="shared" si="22"/>
        <v>15</v>
      </c>
      <c r="AX30" s="223">
        <f t="shared" si="23"/>
        <v>130</v>
      </c>
    </row>
    <row r="31" spans="1:50" s="108" customFormat="1" ht="13.5">
      <c r="A31" s="215">
        <v>27</v>
      </c>
      <c r="B31" s="200" t="s">
        <v>333</v>
      </c>
      <c r="C31" s="216">
        <v>24670</v>
      </c>
      <c r="D31" s="217" t="s">
        <v>40</v>
      </c>
      <c r="E31" s="218">
        <v>10</v>
      </c>
      <c r="F31" s="219">
        <f t="shared" si="0"/>
        <v>60</v>
      </c>
      <c r="G31" s="219"/>
      <c r="H31" s="219">
        <f t="shared" si="1"/>
        <v>0</v>
      </c>
      <c r="I31" s="219">
        <v>16</v>
      </c>
      <c r="J31" s="219">
        <f t="shared" si="2"/>
        <v>36</v>
      </c>
      <c r="K31" s="220"/>
      <c r="L31" s="219">
        <f t="shared" si="3"/>
        <v>0</v>
      </c>
      <c r="M31" s="220">
        <v>5</v>
      </c>
      <c r="N31" s="220">
        <f t="shared" si="4"/>
        <v>10</v>
      </c>
      <c r="O31" s="220">
        <v>3</v>
      </c>
      <c r="P31" s="220">
        <f t="shared" si="5"/>
        <v>9</v>
      </c>
      <c r="Q31" s="221">
        <f t="shared" si="6"/>
        <v>115</v>
      </c>
      <c r="R31" s="215"/>
      <c r="S31" s="219">
        <f t="shared" si="7"/>
        <v>0</v>
      </c>
      <c r="T31" s="219"/>
      <c r="U31" s="219">
        <f t="shared" si="8"/>
        <v>0</v>
      </c>
      <c r="V31" s="219"/>
      <c r="W31" s="219">
        <f t="shared" si="9"/>
        <v>0</v>
      </c>
      <c r="X31" s="219"/>
      <c r="Y31" s="219">
        <f t="shared" si="10"/>
        <v>0</v>
      </c>
      <c r="Z31" s="221">
        <f t="shared" si="11"/>
        <v>0</v>
      </c>
      <c r="AA31" s="215" t="s">
        <v>119</v>
      </c>
      <c r="AB31" s="219"/>
      <c r="AC31" s="221"/>
      <c r="AD31" s="215">
        <v>1</v>
      </c>
      <c r="AE31" s="219">
        <f t="shared" si="12"/>
        <v>12</v>
      </c>
      <c r="AF31" s="219"/>
      <c r="AG31" s="219">
        <f t="shared" si="13"/>
        <v>0</v>
      </c>
      <c r="AH31" s="219">
        <v>1</v>
      </c>
      <c r="AI31" s="219">
        <f t="shared" si="14"/>
        <v>3</v>
      </c>
      <c r="AJ31" s="219"/>
      <c r="AK31" s="219">
        <f t="shared" si="15"/>
        <v>0</v>
      </c>
      <c r="AL31" s="219"/>
      <c r="AM31" s="219">
        <f t="shared" si="16"/>
        <v>0</v>
      </c>
      <c r="AN31" s="219"/>
      <c r="AO31" s="219">
        <f t="shared" si="17"/>
        <v>0</v>
      </c>
      <c r="AP31" s="219"/>
      <c r="AQ31" s="219">
        <f t="shared" si="18"/>
        <v>0</v>
      </c>
      <c r="AR31" s="219"/>
      <c r="AS31" s="133">
        <f t="shared" si="19"/>
        <v>0</v>
      </c>
      <c r="AT31" s="219"/>
      <c r="AU31" s="133">
        <f t="shared" si="20"/>
        <v>0</v>
      </c>
      <c r="AV31" s="136">
        <f t="shared" si="21"/>
        <v>3</v>
      </c>
      <c r="AW31" s="222">
        <f t="shared" si="22"/>
        <v>15</v>
      </c>
      <c r="AX31" s="223">
        <f t="shared" si="23"/>
        <v>130</v>
      </c>
    </row>
    <row r="32" spans="1:50" s="108" customFormat="1" ht="13.5">
      <c r="A32" s="215">
        <v>28</v>
      </c>
      <c r="B32" s="200" t="s">
        <v>310</v>
      </c>
      <c r="C32" s="216">
        <v>23211</v>
      </c>
      <c r="D32" s="217" t="s">
        <v>40</v>
      </c>
      <c r="E32" s="218">
        <v>10</v>
      </c>
      <c r="F32" s="219">
        <f t="shared" si="0"/>
        <v>60</v>
      </c>
      <c r="G32" s="219"/>
      <c r="H32" s="219">
        <f t="shared" si="1"/>
        <v>0</v>
      </c>
      <c r="I32" s="219">
        <v>15</v>
      </c>
      <c r="J32" s="219">
        <f t="shared" si="2"/>
        <v>34</v>
      </c>
      <c r="K32" s="220"/>
      <c r="L32" s="219">
        <f t="shared" si="3"/>
        <v>0</v>
      </c>
      <c r="M32" s="220">
        <v>5</v>
      </c>
      <c r="N32" s="220">
        <f t="shared" si="4"/>
        <v>10</v>
      </c>
      <c r="O32" s="220">
        <v>3</v>
      </c>
      <c r="P32" s="220">
        <f t="shared" si="5"/>
        <v>9</v>
      </c>
      <c r="Q32" s="221">
        <f t="shared" si="6"/>
        <v>113</v>
      </c>
      <c r="R32" s="215"/>
      <c r="S32" s="219">
        <f t="shared" si="7"/>
        <v>0</v>
      </c>
      <c r="T32" s="219"/>
      <c r="U32" s="219">
        <f t="shared" si="8"/>
        <v>0</v>
      </c>
      <c r="V32" s="219"/>
      <c r="W32" s="219">
        <f t="shared" si="9"/>
        <v>0</v>
      </c>
      <c r="X32" s="219"/>
      <c r="Y32" s="219">
        <f t="shared" si="10"/>
        <v>0</v>
      </c>
      <c r="Z32" s="221">
        <f t="shared" si="11"/>
        <v>0</v>
      </c>
      <c r="AA32" s="215"/>
      <c r="AB32" s="219"/>
      <c r="AC32" s="221"/>
      <c r="AD32" s="215">
        <v>1</v>
      </c>
      <c r="AE32" s="219">
        <f t="shared" si="12"/>
        <v>12</v>
      </c>
      <c r="AF32" s="219"/>
      <c r="AG32" s="219">
        <f t="shared" si="13"/>
        <v>0</v>
      </c>
      <c r="AH32" s="219">
        <v>1</v>
      </c>
      <c r="AI32" s="219">
        <f t="shared" si="14"/>
        <v>3</v>
      </c>
      <c r="AJ32" s="219"/>
      <c r="AK32" s="219">
        <f t="shared" si="15"/>
        <v>0</v>
      </c>
      <c r="AL32" s="219"/>
      <c r="AM32" s="219">
        <f t="shared" si="16"/>
        <v>0</v>
      </c>
      <c r="AN32" s="219"/>
      <c r="AO32" s="219">
        <f t="shared" si="17"/>
        <v>0</v>
      </c>
      <c r="AP32" s="219"/>
      <c r="AQ32" s="219">
        <f t="shared" si="18"/>
        <v>0</v>
      </c>
      <c r="AR32" s="219"/>
      <c r="AS32" s="133">
        <f t="shared" si="19"/>
        <v>0</v>
      </c>
      <c r="AT32" s="219"/>
      <c r="AU32" s="133">
        <f t="shared" si="20"/>
        <v>0</v>
      </c>
      <c r="AV32" s="136">
        <f t="shared" si="21"/>
        <v>3</v>
      </c>
      <c r="AW32" s="222">
        <f t="shared" si="22"/>
        <v>15</v>
      </c>
      <c r="AX32" s="223">
        <f t="shared" si="23"/>
        <v>128</v>
      </c>
    </row>
    <row r="34" ht="13.5">
      <c r="B34" s="147"/>
    </row>
    <row r="35" ht="13.5">
      <c r="B35" s="57"/>
    </row>
  </sheetData>
  <sheetProtection/>
  <mergeCells count="9">
    <mergeCell ref="A1:AX1"/>
    <mergeCell ref="A2:AX2"/>
    <mergeCell ref="C4:D4"/>
    <mergeCell ref="E3:Q3"/>
    <mergeCell ref="R3:Z3"/>
    <mergeCell ref="AA3:AC3"/>
    <mergeCell ref="AX3:AX4"/>
    <mergeCell ref="A3:D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3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140625" style="6" customWidth="1"/>
    <col min="53" max="16384" width="9.140625" style="1" customWidth="1"/>
  </cols>
  <sheetData>
    <row r="1" spans="1:52" s="6" customFormat="1" ht="21.75">
      <c r="A1" s="266" t="s">
        <v>357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18.7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s="33" customFormat="1" ht="27.75" customHeight="1">
      <c r="A3" s="361" t="s">
        <v>371</v>
      </c>
      <c r="B3" s="362"/>
      <c r="C3" s="362"/>
      <c r="D3" s="363"/>
      <c r="E3" s="39"/>
      <c r="F3" s="40"/>
      <c r="G3" s="369" t="s">
        <v>6</v>
      </c>
      <c r="H3" s="370"/>
      <c r="I3" s="370"/>
      <c r="J3" s="370"/>
      <c r="K3" s="370"/>
      <c r="L3" s="370"/>
      <c r="M3" s="371"/>
      <c r="N3" s="371"/>
      <c r="O3" s="371"/>
      <c r="P3" s="371"/>
      <c r="Q3" s="371"/>
      <c r="R3" s="371"/>
      <c r="S3" s="372"/>
      <c r="T3" s="373" t="s">
        <v>11</v>
      </c>
      <c r="U3" s="370"/>
      <c r="V3" s="370"/>
      <c r="W3" s="370"/>
      <c r="X3" s="370"/>
      <c r="Y3" s="370"/>
      <c r="Z3" s="370"/>
      <c r="AA3" s="370"/>
      <c r="AB3" s="372"/>
      <c r="AC3" s="364" t="s">
        <v>12</v>
      </c>
      <c r="AD3" s="365"/>
      <c r="AE3" s="366"/>
      <c r="AF3" s="364" t="s">
        <v>23</v>
      </c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6"/>
      <c r="AZ3" s="359" t="s">
        <v>24</v>
      </c>
    </row>
    <row r="4" spans="1:52" s="33" customFormat="1" ht="135.75" customHeight="1">
      <c r="A4" s="41" t="s">
        <v>372</v>
      </c>
      <c r="B4" s="42" t="s">
        <v>0</v>
      </c>
      <c r="C4" s="367" t="s">
        <v>1</v>
      </c>
      <c r="D4" s="368"/>
      <c r="E4" s="43"/>
      <c r="F4" s="44"/>
      <c r="G4" s="45" t="s">
        <v>2</v>
      </c>
      <c r="H4" s="45" t="s">
        <v>3</v>
      </c>
      <c r="I4" s="45" t="s">
        <v>367</v>
      </c>
      <c r="J4" s="45" t="s">
        <v>3</v>
      </c>
      <c r="K4" s="45" t="s">
        <v>4</v>
      </c>
      <c r="L4" s="45" t="s">
        <v>3</v>
      </c>
      <c r="M4" s="45" t="s">
        <v>368</v>
      </c>
      <c r="N4" s="45" t="s">
        <v>3</v>
      </c>
      <c r="O4" s="46" t="s">
        <v>379</v>
      </c>
      <c r="P4" s="45" t="s">
        <v>3</v>
      </c>
      <c r="Q4" s="45" t="s">
        <v>380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47" t="s">
        <v>22</v>
      </c>
      <c r="AZ4" s="360"/>
    </row>
    <row r="5" spans="1:52" s="109" customFormat="1" ht="14.25">
      <c r="A5" s="224">
        <v>1</v>
      </c>
      <c r="B5" s="225" t="s">
        <v>182</v>
      </c>
      <c r="C5" s="226">
        <v>21195</v>
      </c>
      <c r="D5" s="227" t="s">
        <v>85</v>
      </c>
      <c r="E5" s="228" t="s">
        <v>28</v>
      </c>
      <c r="F5" s="225" t="s">
        <v>179</v>
      </c>
      <c r="G5" s="229">
        <v>12</v>
      </c>
      <c r="H5" s="230">
        <f>G5*6</f>
        <v>72</v>
      </c>
      <c r="I5" s="230"/>
      <c r="J5" s="230">
        <f>I5*6</f>
        <v>0</v>
      </c>
      <c r="K5" s="230">
        <v>21</v>
      </c>
      <c r="L5" s="230">
        <f>IF(K5&gt;4,K5*2+4,K5*3)</f>
        <v>46</v>
      </c>
      <c r="M5" s="231"/>
      <c r="N5" s="230">
        <f>IF(M5&gt;4,M5*2+4,M5*3)</f>
        <v>0</v>
      </c>
      <c r="O5" s="231">
        <v>2</v>
      </c>
      <c r="P5" s="231">
        <f>O5*2</f>
        <v>4</v>
      </c>
      <c r="Q5" s="231">
        <v>3</v>
      </c>
      <c r="R5" s="231">
        <f>Q5*3</f>
        <v>9</v>
      </c>
      <c r="S5" s="232">
        <f>H5+J5+L5+N5+P5+R5</f>
        <v>131</v>
      </c>
      <c r="T5" s="224"/>
      <c r="U5" s="230">
        <f>IF(T5=0,0,6)</f>
        <v>0</v>
      </c>
      <c r="V5" s="230"/>
      <c r="W5" s="230">
        <f>V5*4</f>
        <v>0</v>
      </c>
      <c r="X5" s="230"/>
      <c r="Y5" s="230">
        <f>X5*3</f>
        <v>0</v>
      </c>
      <c r="Z5" s="230"/>
      <c r="AA5" s="230">
        <f>IF(Z5=0,0,6)</f>
        <v>0</v>
      </c>
      <c r="AB5" s="232">
        <f>U5+W5+Y5+AA5</f>
        <v>0</v>
      </c>
      <c r="AC5" s="224"/>
      <c r="AD5" s="230"/>
      <c r="AE5" s="232"/>
      <c r="AF5" s="224">
        <v>1</v>
      </c>
      <c r="AG5" s="230">
        <f>AF5*12</f>
        <v>12</v>
      </c>
      <c r="AH5" s="230"/>
      <c r="AI5" s="230">
        <f>AH5*5</f>
        <v>0</v>
      </c>
      <c r="AJ5" s="230">
        <v>1</v>
      </c>
      <c r="AK5" s="230">
        <f>AJ5*3</f>
        <v>3</v>
      </c>
      <c r="AL5" s="230"/>
      <c r="AM5" s="230">
        <f>AL5*1</f>
        <v>0</v>
      </c>
      <c r="AN5" s="230"/>
      <c r="AO5" s="230">
        <f>AN5*5</f>
        <v>0</v>
      </c>
      <c r="AP5" s="230"/>
      <c r="AQ5" s="230">
        <f>AP5*5</f>
        <v>0</v>
      </c>
      <c r="AR5" s="230"/>
      <c r="AS5" s="230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3">
        <f>AG5+AX5</f>
        <v>15</v>
      </c>
      <c r="AZ5" s="234">
        <f>S5+AB5+AY5</f>
        <v>146</v>
      </c>
    </row>
    <row r="6" spans="1:52" s="109" customFormat="1" ht="14.25">
      <c r="A6" s="224">
        <v>2</v>
      </c>
      <c r="B6" s="225" t="s">
        <v>180</v>
      </c>
      <c r="C6" s="226">
        <v>20656</v>
      </c>
      <c r="D6" s="227" t="s">
        <v>85</v>
      </c>
      <c r="E6" s="228" t="s">
        <v>28</v>
      </c>
      <c r="F6" s="225" t="s">
        <v>179</v>
      </c>
      <c r="G6" s="229">
        <v>12</v>
      </c>
      <c r="H6" s="230">
        <f>G6*6</f>
        <v>72</v>
      </c>
      <c r="I6" s="230"/>
      <c r="J6" s="230">
        <f>I6*6</f>
        <v>0</v>
      </c>
      <c r="K6" s="230">
        <v>15</v>
      </c>
      <c r="L6" s="230">
        <f>IF(K6&gt;4,K6*2+4,K6*3)</f>
        <v>34</v>
      </c>
      <c r="M6" s="231"/>
      <c r="N6" s="230">
        <f>IF(M6&gt;4,M6*2+4,M6*3)</f>
        <v>0</v>
      </c>
      <c r="O6" s="231">
        <v>5</v>
      </c>
      <c r="P6" s="231">
        <f>O6*2</f>
        <v>10</v>
      </c>
      <c r="Q6" s="231">
        <v>3</v>
      </c>
      <c r="R6" s="231">
        <f>Q6*3</f>
        <v>9</v>
      </c>
      <c r="S6" s="232">
        <f>H6+J6+L6+N6+P6+R6</f>
        <v>125</v>
      </c>
      <c r="T6" s="224"/>
      <c r="U6" s="230">
        <f>IF(T6=0,0,6)</f>
        <v>0</v>
      </c>
      <c r="V6" s="230"/>
      <c r="W6" s="230">
        <f>V6*4</f>
        <v>0</v>
      </c>
      <c r="X6" s="230"/>
      <c r="Y6" s="230">
        <f>X6*3</f>
        <v>0</v>
      </c>
      <c r="Z6" s="230"/>
      <c r="AA6" s="230">
        <f>IF(Z6=0,0,6)</f>
        <v>0</v>
      </c>
      <c r="AB6" s="232">
        <f>U6+W6+Y6+AA6</f>
        <v>0</v>
      </c>
      <c r="AC6" s="224"/>
      <c r="AD6" s="230"/>
      <c r="AE6" s="232"/>
      <c r="AF6" s="224">
        <v>1</v>
      </c>
      <c r="AG6" s="230">
        <f>AF6*12</f>
        <v>12</v>
      </c>
      <c r="AH6" s="230"/>
      <c r="AI6" s="230">
        <f>AH6*5</f>
        <v>0</v>
      </c>
      <c r="AJ6" s="230">
        <v>2</v>
      </c>
      <c r="AK6" s="230">
        <f>AJ6*3</f>
        <v>6</v>
      </c>
      <c r="AL6" s="230"/>
      <c r="AM6" s="230">
        <f>AL6*1</f>
        <v>0</v>
      </c>
      <c r="AN6" s="230"/>
      <c r="AO6" s="230">
        <f>AN6*5</f>
        <v>0</v>
      </c>
      <c r="AP6" s="230"/>
      <c r="AQ6" s="230">
        <f>AP6*5</f>
        <v>0</v>
      </c>
      <c r="AR6" s="230"/>
      <c r="AS6" s="230">
        <f>AR6*1</f>
        <v>0</v>
      </c>
      <c r="AT6" s="230"/>
      <c r="AU6" s="133">
        <f>AT6*0.5</f>
        <v>0</v>
      </c>
      <c r="AV6" s="230"/>
      <c r="AW6" s="133">
        <f>AV6*1</f>
        <v>0</v>
      </c>
      <c r="AX6" s="136">
        <f>IF(AI6+AK6+AM6+AO6+AQ6+AS6+AU6+AW6&gt;10,10,AI6+AK6+AM6+AO6+AQ6+AS6+AU6+AW6)</f>
        <v>6</v>
      </c>
      <c r="AY6" s="233">
        <f>AG6+AX6</f>
        <v>18</v>
      </c>
      <c r="AZ6" s="234">
        <f>S6+AB6+AY6</f>
        <v>143</v>
      </c>
    </row>
    <row r="7" spans="1:52" s="109" customFormat="1" ht="15" thickBot="1">
      <c r="A7" s="224">
        <v>3</v>
      </c>
      <c r="B7" s="235" t="s">
        <v>181</v>
      </c>
      <c r="C7" s="236">
        <v>21268</v>
      </c>
      <c r="D7" s="237" t="s">
        <v>85</v>
      </c>
      <c r="E7" s="238" t="s">
        <v>28</v>
      </c>
      <c r="F7" s="235" t="s">
        <v>179</v>
      </c>
      <c r="G7" s="229">
        <v>10</v>
      </c>
      <c r="H7" s="239">
        <f>G7*6</f>
        <v>60</v>
      </c>
      <c r="I7" s="239"/>
      <c r="J7" s="239">
        <f>I7*6</f>
        <v>0</v>
      </c>
      <c r="K7" s="239">
        <v>16</v>
      </c>
      <c r="L7" s="239">
        <f>IF(K7&gt;4,K7*2+4,K7*3)</f>
        <v>36</v>
      </c>
      <c r="M7" s="240"/>
      <c r="N7" s="239">
        <f>IF(M7&gt;4,M7*2+4,M7*3)</f>
        <v>0</v>
      </c>
      <c r="O7" s="240">
        <v>5</v>
      </c>
      <c r="P7" s="240">
        <f>O7*2</f>
        <v>10</v>
      </c>
      <c r="Q7" s="240">
        <v>2</v>
      </c>
      <c r="R7" s="231">
        <f>Q7*3</f>
        <v>6</v>
      </c>
      <c r="S7" s="232">
        <f>H7+J7+L7+N7+P7+R7</f>
        <v>112</v>
      </c>
      <c r="T7" s="241"/>
      <c r="U7" s="239">
        <f>IF(T7=0,0,6)</f>
        <v>0</v>
      </c>
      <c r="V7" s="239"/>
      <c r="W7" s="239">
        <f>V7*4</f>
        <v>0</v>
      </c>
      <c r="X7" s="239"/>
      <c r="Y7" s="239">
        <f>X7*3</f>
        <v>0</v>
      </c>
      <c r="Z7" s="239"/>
      <c r="AA7" s="239">
        <f>IF(Z7=0,0,6)</f>
        <v>0</v>
      </c>
      <c r="AB7" s="242">
        <f>U7+W7+Y7+AA7</f>
        <v>0</v>
      </c>
      <c r="AC7" s="241"/>
      <c r="AD7" s="239"/>
      <c r="AE7" s="242" t="s">
        <v>119</v>
      </c>
      <c r="AF7" s="241">
        <v>1</v>
      </c>
      <c r="AG7" s="239">
        <f>AF7*12</f>
        <v>12</v>
      </c>
      <c r="AH7" s="239"/>
      <c r="AI7" s="239">
        <f>AH7*5</f>
        <v>0</v>
      </c>
      <c r="AJ7" s="239">
        <v>1</v>
      </c>
      <c r="AK7" s="239">
        <f>AJ7*3</f>
        <v>3</v>
      </c>
      <c r="AL7" s="239"/>
      <c r="AM7" s="239">
        <f>AL7*1</f>
        <v>0</v>
      </c>
      <c r="AN7" s="239"/>
      <c r="AO7" s="239">
        <f>AN7*5</f>
        <v>0</v>
      </c>
      <c r="AP7" s="239"/>
      <c r="AQ7" s="239">
        <f>AP7*5</f>
        <v>0</v>
      </c>
      <c r="AR7" s="239"/>
      <c r="AS7" s="239">
        <f>AR7*1</f>
        <v>0</v>
      </c>
      <c r="AT7" s="239"/>
      <c r="AU7" s="133">
        <f>AT7*0.5</f>
        <v>0</v>
      </c>
      <c r="AV7" s="239"/>
      <c r="AW7" s="133">
        <f>AV7*1</f>
        <v>0</v>
      </c>
      <c r="AX7" s="136">
        <f>IF(AI7+AK7+AM7+AO7+AQ7+AS7+AU7+AW7&gt;10,10,AI7+AK7+AM7+AO7+AQ7+AS7+AU7+AW7)</f>
        <v>3</v>
      </c>
      <c r="AY7" s="243">
        <f>AG7+AX7</f>
        <v>15</v>
      </c>
      <c r="AZ7" s="244">
        <f>S7+AB7+AY7</f>
        <v>127</v>
      </c>
    </row>
    <row r="13" ht="13.5">
      <c r="B13" s="57"/>
    </row>
  </sheetData>
  <sheetProtection/>
  <mergeCells count="9">
    <mergeCell ref="AZ3:AZ4"/>
    <mergeCell ref="A1:AZ1"/>
    <mergeCell ref="A2:AZ2"/>
    <mergeCell ref="A3:D3"/>
    <mergeCell ref="AF3:AY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zoomScale="85" zoomScaleNormal="85" zoomScaleSheetLayoutView="87" zoomScalePageLayoutView="0" workbookViewId="0" topLeftCell="A12">
      <selection activeCell="F44" sqref="F44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4.8515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8.281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8.140625" style="6" customWidth="1"/>
    <col min="53" max="16384" width="9.140625" style="1" customWidth="1"/>
  </cols>
  <sheetData>
    <row r="1" spans="2:52" ht="40.5" customHeight="1" hidden="1">
      <c r="B1" s="10"/>
      <c r="C1" s="10"/>
      <c r="D1" s="11"/>
      <c r="E1" s="12"/>
      <c r="F1" s="13"/>
      <c r="G1" s="377" t="s">
        <v>6</v>
      </c>
      <c r="H1" s="378"/>
      <c r="I1" s="378"/>
      <c r="J1" s="378"/>
      <c r="K1" s="378"/>
      <c r="L1" s="378"/>
      <c r="M1" s="379"/>
      <c r="N1" s="379"/>
      <c r="O1" s="379"/>
      <c r="P1" s="379"/>
      <c r="Q1" s="379"/>
      <c r="R1" s="379"/>
      <c r="S1" s="380"/>
      <c r="T1" s="381" t="s">
        <v>11</v>
      </c>
      <c r="U1" s="378"/>
      <c r="V1" s="378"/>
      <c r="W1" s="378"/>
      <c r="X1" s="378"/>
      <c r="Y1" s="378"/>
      <c r="Z1" s="378"/>
      <c r="AA1" s="378"/>
      <c r="AB1" s="380"/>
      <c r="AC1" s="374" t="s">
        <v>12</v>
      </c>
      <c r="AD1" s="375"/>
      <c r="AE1" s="376"/>
      <c r="AF1" s="374" t="s">
        <v>23</v>
      </c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6"/>
      <c r="AZ1" s="17" t="s">
        <v>24</v>
      </c>
    </row>
    <row r="2" spans="1:52" ht="27" customHeight="1">
      <c r="A2" s="338" t="s">
        <v>362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40"/>
    </row>
    <row r="3" spans="1:52" s="6" customFormat="1" ht="30" customHeight="1" thickBot="1">
      <c r="A3" s="294" t="s">
        <v>323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7"/>
    </row>
    <row r="4" spans="1:52" ht="27.75" customHeight="1">
      <c r="A4" s="382" t="s">
        <v>371</v>
      </c>
      <c r="B4" s="383"/>
      <c r="C4" s="383"/>
      <c r="D4" s="383"/>
      <c r="E4" s="33"/>
      <c r="F4" s="33"/>
      <c r="G4" s="382" t="s">
        <v>6</v>
      </c>
      <c r="H4" s="383"/>
      <c r="I4" s="383"/>
      <c r="J4" s="383"/>
      <c r="K4" s="383"/>
      <c r="L4" s="383"/>
      <c r="M4" s="387"/>
      <c r="N4" s="387"/>
      <c r="O4" s="387"/>
      <c r="P4" s="387"/>
      <c r="Q4" s="387"/>
      <c r="R4" s="387"/>
      <c r="S4" s="388"/>
      <c r="T4" s="382" t="s">
        <v>11</v>
      </c>
      <c r="U4" s="383"/>
      <c r="V4" s="383"/>
      <c r="W4" s="383"/>
      <c r="X4" s="383"/>
      <c r="Y4" s="383"/>
      <c r="Z4" s="383"/>
      <c r="AA4" s="383"/>
      <c r="AB4" s="388"/>
      <c r="AC4" s="389" t="s">
        <v>12</v>
      </c>
      <c r="AD4" s="390"/>
      <c r="AE4" s="391"/>
      <c r="AF4" s="389" t="s">
        <v>23</v>
      </c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1"/>
      <c r="AZ4" s="384" t="s">
        <v>363</v>
      </c>
    </row>
    <row r="5" spans="1:52" ht="113.25" customHeight="1">
      <c r="A5" s="92"/>
      <c r="B5" s="44" t="s">
        <v>0</v>
      </c>
      <c r="C5" s="385" t="s">
        <v>1</v>
      </c>
      <c r="D5" s="386"/>
      <c r="E5" s="43"/>
      <c r="F5" s="80"/>
      <c r="G5" s="51" t="s">
        <v>2</v>
      </c>
      <c r="H5" s="46" t="s">
        <v>3</v>
      </c>
      <c r="I5" s="46" t="s">
        <v>367</v>
      </c>
      <c r="J5" s="46" t="s">
        <v>3</v>
      </c>
      <c r="K5" s="46" t="s">
        <v>4</v>
      </c>
      <c r="L5" s="46" t="s">
        <v>3</v>
      </c>
      <c r="M5" s="46" t="s">
        <v>368</v>
      </c>
      <c r="N5" s="46" t="s">
        <v>3</v>
      </c>
      <c r="O5" s="46" t="s">
        <v>379</v>
      </c>
      <c r="P5" s="45" t="s">
        <v>3</v>
      </c>
      <c r="Q5" s="45" t="s">
        <v>380</v>
      </c>
      <c r="R5" s="45" t="s">
        <v>3</v>
      </c>
      <c r="S5" s="47" t="s">
        <v>5</v>
      </c>
      <c r="T5" s="48" t="s">
        <v>33</v>
      </c>
      <c r="U5" s="46" t="s">
        <v>3</v>
      </c>
      <c r="V5" s="50" t="s">
        <v>377</v>
      </c>
      <c r="W5" s="46" t="s">
        <v>3</v>
      </c>
      <c r="X5" s="50" t="s">
        <v>13</v>
      </c>
      <c r="Y5" s="46" t="s">
        <v>3</v>
      </c>
      <c r="Z5" s="50" t="s">
        <v>14</v>
      </c>
      <c r="AA5" s="46" t="s">
        <v>3</v>
      </c>
      <c r="AB5" s="47" t="s">
        <v>5</v>
      </c>
      <c r="AC5" s="51" t="s">
        <v>8</v>
      </c>
      <c r="AD5" s="46" t="s">
        <v>9</v>
      </c>
      <c r="AE5" s="52" t="s">
        <v>10</v>
      </c>
      <c r="AF5" s="53" t="s">
        <v>15</v>
      </c>
      <c r="AG5" s="46" t="s">
        <v>3</v>
      </c>
      <c r="AH5" s="54" t="s">
        <v>16</v>
      </c>
      <c r="AI5" s="46" t="s">
        <v>3</v>
      </c>
      <c r="AJ5" s="54" t="s">
        <v>17</v>
      </c>
      <c r="AK5" s="46" t="s">
        <v>3</v>
      </c>
      <c r="AL5" s="54" t="s">
        <v>18</v>
      </c>
      <c r="AM5" s="46" t="s">
        <v>3</v>
      </c>
      <c r="AN5" s="54" t="s">
        <v>19</v>
      </c>
      <c r="AO5" s="46" t="s">
        <v>3</v>
      </c>
      <c r="AP5" s="54" t="s">
        <v>20</v>
      </c>
      <c r="AQ5" s="46" t="s">
        <v>3</v>
      </c>
      <c r="AR5" s="54" t="s">
        <v>21</v>
      </c>
      <c r="AS5" s="46" t="s">
        <v>3</v>
      </c>
      <c r="AT5" s="35" t="s">
        <v>453</v>
      </c>
      <c r="AU5" s="35" t="s">
        <v>3</v>
      </c>
      <c r="AV5" s="130" t="s">
        <v>454</v>
      </c>
      <c r="AW5" s="130" t="s">
        <v>3</v>
      </c>
      <c r="AX5" s="131" t="s">
        <v>25</v>
      </c>
      <c r="AY5" s="47" t="s">
        <v>22</v>
      </c>
      <c r="AZ5" s="360"/>
    </row>
    <row r="6" spans="1:52" s="105" customFormat="1" ht="14.25">
      <c r="A6" s="224">
        <v>1</v>
      </c>
      <c r="B6" s="225" t="s">
        <v>37</v>
      </c>
      <c r="C6" s="226">
        <v>23154</v>
      </c>
      <c r="D6" s="227" t="s">
        <v>26</v>
      </c>
      <c r="E6" s="228" t="s">
        <v>28</v>
      </c>
      <c r="F6" s="245" t="s">
        <v>27</v>
      </c>
      <c r="G6" s="224">
        <v>12</v>
      </c>
      <c r="H6" s="230">
        <f aca="true" t="shared" si="0" ref="H6:H41">G6*6</f>
        <v>72</v>
      </c>
      <c r="I6" s="230"/>
      <c r="J6" s="230">
        <f aca="true" t="shared" si="1" ref="J6:J41">I6*6</f>
        <v>0</v>
      </c>
      <c r="K6" s="230">
        <v>19</v>
      </c>
      <c r="L6" s="230">
        <f aca="true" t="shared" si="2" ref="L6:L41">IF(K6&gt;4,K6*2+4,K6*3)</f>
        <v>42</v>
      </c>
      <c r="M6" s="231"/>
      <c r="N6" s="230">
        <f aca="true" t="shared" si="3" ref="N6:N41">IF(M6&gt;4,M6*2+4,M6*3)</f>
        <v>0</v>
      </c>
      <c r="O6" s="231">
        <v>5</v>
      </c>
      <c r="P6" s="231">
        <f aca="true" t="shared" si="4" ref="P6:P41">O6*2</f>
        <v>10</v>
      </c>
      <c r="Q6" s="231">
        <v>3</v>
      </c>
      <c r="R6" s="231">
        <f aca="true" t="shared" si="5" ref="R6:R41">Q6*3</f>
        <v>9</v>
      </c>
      <c r="S6" s="232">
        <f aca="true" t="shared" si="6" ref="S6:S41">H6+J6+L6+N6+P6+R6</f>
        <v>133</v>
      </c>
      <c r="T6" s="224"/>
      <c r="U6" s="230">
        <f aca="true" t="shared" si="7" ref="U6:U41">IF(T6=0,0,6)</f>
        <v>0</v>
      </c>
      <c r="V6" s="230"/>
      <c r="W6" s="230">
        <f aca="true" t="shared" si="8" ref="W6:W41">V6*4</f>
        <v>0</v>
      </c>
      <c r="X6" s="230"/>
      <c r="Y6" s="230">
        <f aca="true" t="shared" si="9" ref="Y6:Y41">X6*3</f>
        <v>0</v>
      </c>
      <c r="Z6" s="230"/>
      <c r="AA6" s="230">
        <f aca="true" t="shared" si="10" ref="AA6:AA41">IF(Z6=0,0,6)</f>
        <v>0</v>
      </c>
      <c r="AB6" s="232">
        <f aca="true" t="shared" si="11" ref="AB6:AB41">U6+W6+Y6+AA6</f>
        <v>0</v>
      </c>
      <c r="AC6" s="224"/>
      <c r="AD6" s="230"/>
      <c r="AE6" s="232"/>
      <c r="AF6" s="224">
        <v>1</v>
      </c>
      <c r="AG6" s="230">
        <f aca="true" t="shared" si="12" ref="AG6:AG41">AF6*12</f>
        <v>12</v>
      </c>
      <c r="AH6" s="230"/>
      <c r="AI6" s="230">
        <f aca="true" t="shared" si="13" ref="AI6:AI41">AH6*5</f>
        <v>0</v>
      </c>
      <c r="AJ6" s="230">
        <v>2</v>
      </c>
      <c r="AK6" s="230">
        <f aca="true" t="shared" si="14" ref="AK6:AK41">AJ6*3</f>
        <v>6</v>
      </c>
      <c r="AL6" s="230"/>
      <c r="AM6" s="230">
        <f aca="true" t="shared" si="15" ref="AM6:AM41">AL6*1</f>
        <v>0</v>
      </c>
      <c r="AN6" s="230"/>
      <c r="AO6" s="230">
        <f aca="true" t="shared" si="16" ref="AO6:AO41">AN6*5</f>
        <v>0</v>
      </c>
      <c r="AP6" s="230"/>
      <c r="AQ6" s="230">
        <f aca="true" t="shared" si="17" ref="AQ6:AQ41">AP6*5</f>
        <v>0</v>
      </c>
      <c r="AR6" s="230"/>
      <c r="AS6" s="230">
        <f aca="true" t="shared" si="18" ref="AS6:AS41">AR6*1</f>
        <v>0</v>
      </c>
      <c r="AT6" s="133"/>
      <c r="AU6" s="133">
        <f aca="true" t="shared" si="19" ref="AU6:AU41">AT6*0.5</f>
        <v>0</v>
      </c>
      <c r="AV6" s="133"/>
      <c r="AW6" s="133">
        <f aca="true" t="shared" si="20" ref="AW6:AW41">AV6*1</f>
        <v>0</v>
      </c>
      <c r="AX6" s="136">
        <f aca="true" t="shared" si="21" ref="AX6:AX41">IF(AI6+AK6+AM6+AO6+AQ6+AS6+AU6+AW6&gt;10,10,AI6+AK6+AM6+AO6+AQ6+AS6+AU6+AW6)</f>
        <v>6</v>
      </c>
      <c r="AY6" s="233">
        <f aca="true" t="shared" si="22" ref="AY6:AY41">AG6+AX6</f>
        <v>18</v>
      </c>
      <c r="AZ6" s="234">
        <f aca="true" t="shared" si="23" ref="AZ6:AZ41">S6+AB6+AY6</f>
        <v>151</v>
      </c>
    </row>
    <row r="7" spans="1:52" s="105" customFormat="1" ht="14.25">
      <c r="A7" s="224">
        <v>2</v>
      </c>
      <c r="B7" s="225" t="s">
        <v>61</v>
      </c>
      <c r="C7" s="226">
        <v>23117</v>
      </c>
      <c r="D7" s="227" t="s">
        <v>26</v>
      </c>
      <c r="E7" s="228" t="s">
        <v>28</v>
      </c>
      <c r="F7" s="245" t="s">
        <v>27</v>
      </c>
      <c r="G7" s="224">
        <v>12</v>
      </c>
      <c r="H7" s="230">
        <f t="shared" si="0"/>
        <v>72</v>
      </c>
      <c r="I7" s="230"/>
      <c r="J7" s="230">
        <f t="shared" si="1"/>
        <v>0</v>
      </c>
      <c r="K7" s="230">
        <v>19</v>
      </c>
      <c r="L7" s="230">
        <f t="shared" si="2"/>
        <v>42</v>
      </c>
      <c r="M7" s="231"/>
      <c r="N7" s="230">
        <f t="shared" si="3"/>
        <v>0</v>
      </c>
      <c r="O7" s="231">
        <v>5</v>
      </c>
      <c r="P7" s="231">
        <f t="shared" si="4"/>
        <v>10</v>
      </c>
      <c r="Q7" s="231">
        <v>3</v>
      </c>
      <c r="R7" s="231">
        <f t="shared" si="5"/>
        <v>9</v>
      </c>
      <c r="S7" s="232">
        <f t="shared" si="6"/>
        <v>133</v>
      </c>
      <c r="T7" s="224"/>
      <c r="U7" s="230">
        <f t="shared" si="7"/>
        <v>0</v>
      </c>
      <c r="V7" s="230"/>
      <c r="W7" s="230">
        <f t="shared" si="8"/>
        <v>0</v>
      </c>
      <c r="X7" s="230">
        <v>1</v>
      </c>
      <c r="Y7" s="230">
        <f t="shared" si="9"/>
        <v>3</v>
      </c>
      <c r="Z7" s="230"/>
      <c r="AA7" s="230">
        <f t="shared" si="10"/>
        <v>0</v>
      </c>
      <c r="AB7" s="232">
        <f t="shared" si="11"/>
        <v>3</v>
      </c>
      <c r="AC7" s="224"/>
      <c r="AD7" s="230"/>
      <c r="AE7" s="232"/>
      <c r="AF7" s="224">
        <v>1</v>
      </c>
      <c r="AG7" s="230">
        <f t="shared" si="12"/>
        <v>12</v>
      </c>
      <c r="AH7" s="230"/>
      <c r="AI7" s="230">
        <f t="shared" si="13"/>
        <v>0</v>
      </c>
      <c r="AJ7" s="230"/>
      <c r="AK7" s="230">
        <f t="shared" si="14"/>
        <v>0</v>
      </c>
      <c r="AL7" s="230"/>
      <c r="AM7" s="230">
        <f t="shared" si="15"/>
        <v>0</v>
      </c>
      <c r="AN7" s="230"/>
      <c r="AO7" s="230">
        <f t="shared" si="16"/>
        <v>0</v>
      </c>
      <c r="AP7" s="230"/>
      <c r="AQ7" s="230">
        <f t="shared" si="17"/>
        <v>0</v>
      </c>
      <c r="AR7" s="230"/>
      <c r="AS7" s="230">
        <f t="shared" si="18"/>
        <v>0</v>
      </c>
      <c r="AT7" s="230"/>
      <c r="AU7" s="133">
        <f t="shared" si="19"/>
        <v>0</v>
      </c>
      <c r="AV7" s="230"/>
      <c r="AW7" s="133">
        <f t="shared" si="20"/>
        <v>0</v>
      </c>
      <c r="AX7" s="136">
        <f t="shared" si="21"/>
        <v>0</v>
      </c>
      <c r="AY7" s="233">
        <f t="shared" si="22"/>
        <v>12</v>
      </c>
      <c r="AZ7" s="234">
        <f t="shared" si="23"/>
        <v>148</v>
      </c>
    </row>
    <row r="8" spans="1:52" s="105" customFormat="1" ht="14.25">
      <c r="A8" s="224">
        <v>3</v>
      </c>
      <c r="B8" s="225" t="s">
        <v>53</v>
      </c>
      <c r="C8" s="226">
        <v>23175</v>
      </c>
      <c r="D8" s="227" t="s">
        <v>26</v>
      </c>
      <c r="E8" s="228" t="s">
        <v>28</v>
      </c>
      <c r="F8" s="245" t="s">
        <v>27</v>
      </c>
      <c r="G8" s="224">
        <v>12</v>
      </c>
      <c r="H8" s="230">
        <f t="shared" si="0"/>
        <v>72</v>
      </c>
      <c r="I8" s="230"/>
      <c r="J8" s="230">
        <f t="shared" si="1"/>
        <v>0</v>
      </c>
      <c r="K8" s="230">
        <v>19</v>
      </c>
      <c r="L8" s="230">
        <f t="shared" si="2"/>
        <v>42</v>
      </c>
      <c r="M8" s="231"/>
      <c r="N8" s="230">
        <f t="shared" si="3"/>
        <v>0</v>
      </c>
      <c r="O8" s="231">
        <v>5</v>
      </c>
      <c r="P8" s="231">
        <f t="shared" si="4"/>
        <v>10</v>
      </c>
      <c r="Q8" s="231">
        <v>3</v>
      </c>
      <c r="R8" s="231">
        <f t="shared" si="5"/>
        <v>9</v>
      </c>
      <c r="S8" s="232">
        <f t="shared" si="6"/>
        <v>133</v>
      </c>
      <c r="T8" s="224"/>
      <c r="U8" s="230">
        <f t="shared" si="7"/>
        <v>0</v>
      </c>
      <c r="V8" s="230"/>
      <c r="W8" s="230">
        <f t="shared" si="8"/>
        <v>0</v>
      </c>
      <c r="X8" s="230"/>
      <c r="Y8" s="230">
        <f t="shared" si="9"/>
        <v>0</v>
      </c>
      <c r="Z8" s="230"/>
      <c r="AA8" s="230">
        <f t="shared" si="10"/>
        <v>0</v>
      </c>
      <c r="AB8" s="232">
        <f t="shared" si="11"/>
        <v>0</v>
      </c>
      <c r="AC8" s="224"/>
      <c r="AD8" s="230"/>
      <c r="AE8" s="232"/>
      <c r="AF8" s="224">
        <v>1</v>
      </c>
      <c r="AG8" s="230">
        <f t="shared" si="12"/>
        <v>12</v>
      </c>
      <c r="AH8" s="230"/>
      <c r="AI8" s="230">
        <f t="shared" si="13"/>
        <v>0</v>
      </c>
      <c r="AJ8" s="230">
        <v>1</v>
      </c>
      <c r="AK8" s="230">
        <f t="shared" si="14"/>
        <v>3</v>
      </c>
      <c r="AL8" s="230"/>
      <c r="AM8" s="230">
        <f t="shared" si="15"/>
        <v>0</v>
      </c>
      <c r="AN8" s="230"/>
      <c r="AO8" s="230">
        <f t="shared" si="16"/>
        <v>0</v>
      </c>
      <c r="AP8" s="230"/>
      <c r="AQ8" s="230">
        <f t="shared" si="17"/>
        <v>0</v>
      </c>
      <c r="AR8" s="230"/>
      <c r="AS8" s="230">
        <f t="shared" si="18"/>
        <v>0</v>
      </c>
      <c r="AT8" s="230"/>
      <c r="AU8" s="133">
        <f t="shared" si="19"/>
        <v>0</v>
      </c>
      <c r="AV8" s="230"/>
      <c r="AW8" s="133">
        <f t="shared" si="20"/>
        <v>0</v>
      </c>
      <c r="AX8" s="136">
        <f t="shared" si="21"/>
        <v>3</v>
      </c>
      <c r="AY8" s="233">
        <f t="shared" si="22"/>
        <v>15</v>
      </c>
      <c r="AZ8" s="234">
        <f t="shared" si="23"/>
        <v>148</v>
      </c>
    </row>
    <row r="9" spans="1:52" s="105" customFormat="1" ht="14.25">
      <c r="A9" s="224">
        <v>4</v>
      </c>
      <c r="B9" s="225" t="s">
        <v>60</v>
      </c>
      <c r="C9" s="226">
        <v>24398</v>
      </c>
      <c r="D9" s="227" t="s">
        <v>26</v>
      </c>
      <c r="E9" s="228" t="s">
        <v>28</v>
      </c>
      <c r="F9" s="245" t="s">
        <v>27</v>
      </c>
      <c r="G9" s="224">
        <v>12</v>
      </c>
      <c r="H9" s="230">
        <f t="shared" si="0"/>
        <v>72</v>
      </c>
      <c r="I9" s="230"/>
      <c r="J9" s="230">
        <f t="shared" si="1"/>
        <v>0</v>
      </c>
      <c r="K9" s="230">
        <v>16</v>
      </c>
      <c r="L9" s="230">
        <f t="shared" si="2"/>
        <v>36</v>
      </c>
      <c r="M9" s="231"/>
      <c r="N9" s="230">
        <f t="shared" si="3"/>
        <v>0</v>
      </c>
      <c r="O9" s="231">
        <v>5</v>
      </c>
      <c r="P9" s="231">
        <f t="shared" si="4"/>
        <v>10</v>
      </c>
      <c r="Q9" s="231">
        <v>3</v>
      </c>
      <c r="R9" s="231">
        <f t="shared" si="5"/>
        <v>9</v>
      </c>
      <c r="S9" s="232">
        <f t="shared" si="6"/>
        <v>127</v>
      </c>
      <c r="T9" s="224"/>
      <c r="U9" s="230">
        <f t="shared" si="7"/>
        <v>0</v>
      </c>
      <c r="V9" s="230"/>
      <c r="W9" s="230">
        <f t="shared" si="8"/>
        <v>0</v>
      </c>
      <c r="X9" s="230">
        <v>2</v>
      </c>
      <c r="Y9" s="230">
        <f t="shared" si="9"/>
        <v>6</v>
      </c>
      <c r="Z9" s="230"/>
      <c r="AA9" s="230">
        <f t="shared" si="10"/>
        <v>0</v>
      </c>
      <c r="AB9" s="232">
        <f t="shared" si="11"/>
        <v>6</v>
      </c>
      <c r="AC9" s="224"/>
      <c r="AD9" s="230"/>
      <c r="AE9" s="232"/>
      <c r="AF9" s="224">
        <v>1</v>
      </c>
      <c r="AG9" s="230">
        <f t="shared" si="12"/>
        <v>12</v>
      </c>
      <c r="AH9" s="230"/>
      <c r="AI9" s="230">
        <f t="shared" si="13"/>
        <v>0</v>
      </c>
      <c r="AJ9" s="230">
        <v>1</v>
      </c>
      <c r="AK9" s="230">
        <f t="shared" si="14"/>
        <v>3</v>
      </c>
      <c r="AL9" s="230"/>
      <c r="AM9" s="230">
        <f t="shared" si="15"/>
        <v>0</v>
      </c>
      <c r="AN9" s="230"/>
      <c r="AO9" s="230">
        <f t="shared" si="16"/>
        <v>0</v>
      </c>
      <c r="AP9" s="230"/>
      <c r="AQ9" s="230">
        <f t="shared" si="17"/>
        <v>0</v>
      </c>
      <c r="AR9" s="230"/>
      <c r="AS9" s="230">
        <f t="shared" si="18"/>
        <v>0</v>
      </c>
      <c r="AT9" s="230"/>
      <c r="AU9" s="133">
        <f t="shared" si="19"/>
        <v>0</v>
      </c>
      <c r="AV9" s="230"/>
      <c r="AW9" s="133">
        <f t="shared" si="20"/>
        <v>0</v>
      </c>
      <c r="AX9" s="136">
        <f t="shared" si="21"/>
        <v>3</v>
      </c>
      <c r="AY9" s="233">
        <f t="shared" si="22"/>
        <v>15</v>
      </c>
      <c r="AZ9" s="234">
        <f t="shared" si="23"/>
        <v>148</v>
      </c>
    </row>
    <row r="10" spans="1:52" s="105" customFormat="1" ht="14.25">
      <c r="A10" s="224">
        <v>5</v>
      </c>
      <c r="B10" s="225" t="s">
        <v>456</v>
      </c>
      <c r="C10" s="226">
        <v>23212</v>
      </c>
      <c r="D10" s="227" t="s">
        <v>26</v>
      </c>
      <c r="E10" s="228" t="s">
        <v>28</v>
      </c>
      <c r="F10" s="245" t="s">
        <v>27</v>
      </c>
      <c r="G10" s="224">
        <v>12</v>
      </c>
      <c r="H10" s="230">
        <f t="shared" si="0"/>
        <v>72</v>
      </c>
      <c r="I10" s="230"/>
      <c r="J10" s="230">
        <f t="shared" si="1"/>
        <v>0</v>
      </c>
      <c r="K10" s="230">
        <v>14</v>
      </c>
      <c r="L10" s="230">
        <f t="shared" si="2"/>
        <v>32</v>
      </c>
      <c r="M10" s="231"/>
      <c r="N10" s="230">
        <f t="shared" si="3"/>
        <v>0</v>
      </c>
      <c r="O10" s="231">
        <v>5</v>
      </c>
      <c r="P10" s="231">
        <f t="shared" si="4"/>
        <v>10</v>
      </c>
      <c r="Q10" s="231">
        <v>3</v>
      </c>
      <c r="R10" s="231">
        <f t="shared" si="5"/>
        <v>9</v>
      </c>
      <c r="S10" s="232">
        <f t="shared" si="6"/>
        <v>123</v>
      </c>
      <c r="T10" s="224"/>
      <c r="U10" s="230">
        <f t="shared" si="7"/>
        <v>0</v>
      </c>
      <c r="V10" s="230"/>
      <c r="W10" s="230">
        <f t="shared" si="8"/>
        <v>0</v>
      </c>
      <c r="X10" s="230">
        <v>1</v>
      </c>
      <c r="Y10" s="230">
        <f t="shared" si="9"/>
        <v>3</v>
      </c>
      <c r="Z10" s="230"/>
      <c r="AA10" s="230">
        <f t="shared" si="10"/>
        <v>0</v>
      </c>
      <c r="AB10" s="232">
        <f t="shared" si="11"/>
        <v>3</v>
      </c>
      <c r="AC10" s="224"/>
      <c r="AD10" s="230"/>
      <c r="AE10" s="232"/>
      <c r="AF10" s="224">
        <v>1</v>
      </c>
      <c r="AG10" s="230">
        <f t="shared" si="12"/>
        <v>12</v>
      </c>
      <c r="AH10" s="230"/>
      <c r="AI10" s="230">
        <f t="shared" si="13"/>
        <v>0</v>
      </c>
      <c r="AJ10" s="230">
        <v>2</v>
      </c>
      <c r="AK10" s="230">
        <f t="shared" si="14"/>
        <v>6</v>
      </c>
      <c r="AL10" s="230"/>
      <c r="AM10" s="230">
        <f t="shared" si="15"/>
        <v>0</v>
      </c>
      <c r="AN10" s="230"/>
      <c r="AO10" s="230">
        <f t="shared" si="16"/>
        <v>0</v>
      </c>
      <c r="AP10" s="230"/>
      <c r="AQ10" s="230">
        <f t="shared" si="17"/>
        <v>0</v>
      </c>
      <c r="AR10" s="230"/>
      <c r="AS10" s="230">
        <f t="shared" si="18"/>
        <v>0</v>
      </c>
      <c r="AT10" s="230"/>
      <c r="AU10" s="133">
        <f t="shared" si="19"/>
        <v>0</v>
      </c>
      <c r="AV10" s="230"/>
      <c r="AW10" s="133">
        <f t="shared" si="20"/>
        <v>0</v>
      </c>
      <c r="AX10" s="136">
        <f t="shared" si="21"/>
        <v>6</v>
      </c>
      <c r="AY10" s="233">
        <f t="shared" si="22"/>
        <v>18</v>
      </c>
      <c r="AZ10" s="234">
        <f t="shared" si="23"/>
        <v>144</v>
      </c>
    </row>
    <row r="11" spans="1:52" s="105" customFormat="1" ht="14.25">
      <c r="A11" s="224">
        <v>6</v>
      </c>
      <c r="B11" s="225" t="s">
        <v>57</v>
      </c>
      <c r="C11" s="226">
        <v>21073</v>
      </c>
      <c r="D11" s="227" t="s">
        <v>26</v>
      </c>
      <c r="E11" s="228" t="s">
        <v>28</v>
      </c>
      <c r="F11" s="245" t="s">
        <v>27</v>
      </c>
      <c r="G11" s="224">
        <v>12</v>
      </c>
      <c r="H11" s="230">
        <f t="shared" si="0"/>
        <v>72</v>
      </c>
      <c r="I11" s="230"/>
      <c r="J11" s="230">
        <f t="shared" si="1"/>
        <v>0</v>
      </c>
      <c r="K11" s="230">
        <v>18</v>
      </c>
      <c r="L11" s="230">
        <f t="shared" si="2"/>
        <v>40</v>
      </c>
      <c r="M11" s="231"/>
      <c r="N11" s="230">
        <f t="shared" si="3"/>
        <v>0</v>
      </c>
      <c r="O11" s="231">
        <v>5</v>
      </c>
      <c r="P11" s="231">
        <f t="shared" si="4"/>
        <v>10</v>
      </c>
      <c r="Q11" s="231">
        <v>3</v>
      </c>
      <c r="R11" s="231">
        <f t="shared" si="5"/>
        <v>9</v>
      </c>
      <c r="S11" s="232">
        <f t="shared" si="6"/>
        <v>131</v>
      </c>
      <c r="T11" s="224"/>
      <c r="U11" s="230">
        <f t="shared" si="7"/>
        <v>0</v>
      </c>
      <c r="V11" s="230"/>
      <c r="W11" s="230">
        <f t="shared" si="8"/>
        <v>0</v>
      </c>
      <c r="X11" s="230"/>
      <c r="Y11" s="230">
        <f t="shared" si="9"/>
        <v>0</v>
      </c>
      <c r="Z11" s="230"/>
      <c r="AA11" s="230">
        <f t="shared" si="10"/>
        <v>0</v>
      </c>
      <c r="AB11" s="232">
        <f t="shared" si="11"/>
        <v>0</v>
      </c>
      <c r="AC11" s="224"/>
      <c r="AD11" s="230"/>
      <c r="AE11" s="232"/>
      <c r="AF11" s="224">
        <v>1</v>
      </c>
      <c r="AG11" s="230">
        <f t="shared" si="12"/>
        <v>12</v>
      </c>
      <c r="AH11" s="230"/>
      <c r="AI11" s="230">
        <f t="shared" si="13"/>
        <v>0</v>
      </c>
      <c r="AJ11" s="230"/>
      <c r="AK11" s="230">
        <f t="shared" si="14"/>
        <v>0</v>
      </c>
      <c r="AL11" s="230"/>
      <c r="AM11" s="230">
        <f t="shared" si="15"/>
        <v>0</v>
      </c>
      <c r="AN11" s="230"/>
      <c r="AO11" s="230">
        <f t="shared" si="16"/>
        <v>0</v>
      </c>
      <c r="AP11" s="230"/>
      <c r="AQ11" s="230">
        <f t="shared" si="17"/>
        <v>0</v>
      </c>
      <c r="AR11" s="230"/>
      <c r="AS11" s="230">
        <f t="shared" si="18"/>
        <v>0</v>
      </c>
      <c r="AT11" s="230"/>
      <c r="AU11" s="133">
        <f t="shared" si="19"/>
        <v>0</v>
      </c>
      <c r="AV11" s="230"/>
      <c r="AW11" s="133">
        <f t="shared" si="20"/>
        <v>0</v>
      </c>
      <c r="AX11" s="136">
        <f t="shared" si="21"/>
        <v>0</v>
      </c>
      <c r="AY11" s="233">
        <f t="shared" si="22"/>
        <v>12</v>
      </c>
      <c r="AZ11" s="234">
        <f t="shared" si="23"/>
        <v>143</v>
      </c>
    </row>
    <row r="12" spans="1:52" s="105" customFormat="1" ht="14.25">
      <c r="A12" s="224">
        <v>7</v>
      </c>
      <c r="B12" s="225" t="s">
        <v>55</v>
      </c>
      <c r="C12" s="226">
        <v>23093</v>
      </c>
      <c r="D12" s="227" t="s">
        <v>26</v>
      </c>
      <c r="E12" s="228" t="s">
        <v>28</v>
      </c>
      <c r="F12" s="245" t="s">
        <v>27</v>
      </c>
      <c r="G12" s="224">
        <v>12</v>
      </c>
      <c r="H12" s="230">
        <f t="shared" si="0"/>
        <v>72</v>
      </c>
      <c r="I12" s="230"/>
      <c r="J12" s="230">
        <f t="shared" si="1"/>
        <v>0</v>
      </c>
      <c r="K12" s="230">
        <v>16</v>
      </c>
      <c r="L12" s="230">
        <f t="shared" si="2"/>
        <v>36</v>
      </c>
      <c r="M12" s="231"/>
      <c r="N12" s="230">
        <f t="shared" si="3"/>
        <v>0</v>
      </c>
      <c r="O12" s="231">
        <v>5</v>
      </c>
      <c r="P12" s="231">
        <f t="shared" si="4"/>
        <v>10</v>
      </c>
      <c r="Q12" s="231">
        <v>3</v>
      </c>
      <c r="R12" s="231">
        <f t="shared" si="5"/>
        <v>9</v>
      </c>
      <c r="S12" s="232">
        <f t="shared" si="6"/>
        <v>127</v>
      </c>
      <c r="T12" s="224"/>
      <c r="U12" s="230">
        <f t="shared" si="7"/>
        <v>0</v>
      </c>
      <c r="V12" s="230"/>
      <c r="W12" s="230">
        <f t="shared" si="8"/>
        <v>0</v>
      </c>
      <c r="X12" s="230"/>
      <c r="Y12" s="230">
        <f t="shared" si="9"/>
        <v>0</v>
      </c>
      <c r="Z12" s="230"/>
      <c r="AA12" s="230">
        <f t="shared" si="10"/>
        <v>0</v>
      </c>
      <c r="AB12" s="232">
        <f t="shared" si="11"/>
        <v>0</v>
      </c>
      <c r="AC12" s="224"/>
      <c r="AD12" s="230"/>
      <c r="AE12" s="232"/>
      <c r="AF12" s="224">
        <v>1</v>
      </c>
      <c r="AG12" s="230">
        <f t="shared" si="12"/>
        <v>12</v>
      </c>
      <c r="AH12" s="230"/>
      <c r="AI12" s="230">
        <f t="shared" si="13"/>
        <v>0</v>
      </c>
      <c r="AJ12" s="230">
        <v>1</v>
      </c>
      <c r="AK12" s="230">
        <f t="shared" si="14"/>
        <v>3</v>
      </c>
      <c r="AL12" s="230"/>
      <c r="AM12" s="230">
        <f t="shared" si="15"/>
        <v>0</v>
      </c>
      <c r="AN12" s="230"/>
      <c r="AO12" s="230">
        <f t="shared" si="16"/>
        <v>0</v>
      </c>
      <c r="AP12" s="230"/>
      <c r="AQ12" s="230">
        <f t="shared" si="17"/>
        <v>0</v>
      </c>
      <c r="AR12" s="230">
        <v>1</v>
      </c>
      <c r="AS12" s="230">
        <f t="shared" si="18"/>
        <v>1</v>
      </c>
      <c r="AT12" s="230"/>
      <c r="AU12" s="133">
        <f t="shared" si="19"/>
        <v>0</v>
      </c>
      <c r="AV12" s="230"/>
      <c r="AW12" s="133">
        <f t="shared" si="20"/>
        <v>0</v>
      </c>
      <c r="AX12" s="136">
        <f t="shared" si="21"/>
        <v>4</v>
      </c>
      <c r="AY12" s="233">
        <f t="shared" si="22"/>
        <v>16</v>
      </c>
      <c r="AZ12" s="234">
        <f t="shared" si="23"/>
        <v>143</v>
      </c>
    </row>
    <row r="13" spans="1:52" s="105" customFormat="1" ht="14.25">
      <c r="A13" s="224">
        <v>8</v>
      </c>
      <c r="B13" s="225" t="s">
        <v>341</v>
      </c>
      <c r="C13" s="226">
        <v>20504</v>
      </c>
      <c r="D13" s="227" t="s">
        <v>26</v>
      </c>
      <c r="E13" s="228" t="s">
        <v>28</v>
      </c>
      <c r="F13" s="245" t="s">
        <v>27</v>
      </c>
      <c r="G13" s="224">
        <v>12</v>
      </c>
      <c r="H13" s="230">
        <f t="shared" si="0"/>
        <v>72</v>
      </c>
      <c r="I13" s="230"/>
      <c r="J13" s="230">
        <f t="shared" si="1"/>
        <v>0</v>
      </c>
      <c r="K13" s="230">
        <v>16</v>
      </c>
      <c r="L13" s="230">
        <f t="shared" si="2"/>
        <v>36</v>
      </c>
      <c r="M13" s="231"/>
      <c r="N13" s="230">
        <f t="shared" si="3"/>
        <v>0</v>
      </c>
      <c r="O13" s="231">
        <v>5</v>
      </c>
      <c r="P13" s="231">
        <f t="shared" si="4"/>
        <v>10</v>
      </c>
      <c r="Q13" s="231">
        <v>3</v>
      </c>
      <c r="R13" s="231">
        <f t="shared" si="5"/>
        <v>9</v>
      </c>
      <c r="S13" s="232">
        <f t="shared" si="6"/>
        <v>127</v>
      </c>
      <c r="T13" s="224"/>
      <c r="U13" s="230">
        <f t="shared" si="7"/>
        <v>0</v>
      </c>
      <c r="V13" s="230"/>
      <c r="W13" s="230">
        <f t="shared" si="8"/>
        <v>0</v>
      </c>
      <c r="X13" s="230"/>
      <c r="Y13" s="230">
        <f t="shared" si="9"/>
        <v>0</v>
      </c>
      <c r="Z13" s="230"/>
      <c r="AA13" s="230">
        <f t="shared" si="10"/>
        <v>0</v>
      </c>
      <c r="AB13" s="232">
        <f t="shared" si="11"/>
        <v>0</v>
      </c>
      <c r="AC13" s="224"/>
      <c r="AD13" s="230"/>
      <c r="AE13" s="232"/>
      <c r="AF13" s="224">
        <v>1</v>
      </c>
      <c r="AG13" s="230">
        <f t="shared" si="12"/>
        <v>12</v>
      </c>
      <c r="AH13" s="230"/>
      <c r="AI13" s="230">
        <f t="shared" si="13"/>
        <v>0</v>
      </c>
      <c r="AJ13" s="230">
        <v>1</v>
      </c>
      <c r="AK13" s="230">
        <f t="shared" si="14"/>
        <v>3</v>
      </c>
      <c r="AL13" s="230"/>
      <c r="AM13" s="230">
        <f t="shared" si="15"/>
        <v>0</v>
      </c>
      <c r="AN13" s="230"/>
      <c r="AO13" s="230">
        <f t="shared" si="16"/>
        <v>0</v>
      </c>
      <c r="AP13" s="230"/>
      <c r="AQ13" s="230">
        <f t="shared" si="17"/>
        <v>0</v>
      </c>
      <c r="AR13" s="230"/>
      <c r="AS13" s="230">
        <f t="shared" si="18"/>
        <v>0</v>
      </c>
      <c r="AT13" s="230"/>
      <c r="AU13" s="133">
        <f t="shared" si="19"/>
        <v>0</v>
      </c>
      <c r="AV13" s="230"/>
      <c r="AW13" s="133">
        <f t="shared" si="20"/>
        <v>0</v>
      </c>
      <c r="AX13" s="136">
        <f t="shared" si="21"/>
        <v>3</v>
      </c>
      <c r="AY13" s="233">
        <f t="shared" si="22"/>
        <v>15</v>
      </c>
      <c r="AZ13" s="234">
        <f t="shared" si="23"/>
        <v>142</v>
      </c>
    </row>
    <row r="14" spans="1:52" s="105" customFormat="1" ht="14.25">
      <c r="A14" s="224">
        <v>9</v>
      </c>
      <c r="B14" s="225" t="s">
        <v>30</v>
      </c>
      <c r="C14" s="226">
        <v>23027</v>
      </c>
      <c r="D14" s="227" t="s">
        <v>26</v>
      </c>
      <c r="E14" s="228" t="s">
        <v>28</v>
      </c>
      <c r="F14" s="245" t="s">
        <v>27</v>
      </c>
      <c r="G14" s="224">
        <v>12</v>
      </c>
      <c r="H14" s="230">
        <f t="shared" si="0"/>
        <v>72</v>
      </c>
      <c r="I14" s="230"/>
      <c r="J14" s="230">
        <f t="shared" si="1"/>
        <v>0</v>
      </c>
      <c r="K14" s="230">
        <v>16</v>
      </c>
      <c r="L14" s="230">
        <f t="shared" si="2"/>
        <v>36</v>
      </c>
      <c r="M14" s="231"/>
      <c r="N14" s="230">
        <f t="shared" si="3"/>
        <v>0</v>
      </c>
      <c r="O14" s="231">
        <v>5</v>
      </c>
      <c r="P14" s="231">
        <f t="shared" si="4"/>
        <v>10</v>
      </c>
      <c r="Q14" s="231">
        <v>3</v>
      </c>
      <c r="R14" s="231">
        <f t="shared" si="5"/>
        <v>9</v>
      </c>
      <c r="S14" s="232">
        <f t="shared" si="6"/>
        <v>127</v>
      </c>
      <c r="T14" s="224"/>
      <c r="U14" s="230">
        <f t="shared" si="7"/>
        <v>0</v>
      </c>
      <c r="V14" s="230"/>
      <c r="W14" s="230">
        <f t="shared" si="8"/>
        <v>0</v>
      </c>
      <c r="X14" s="230"/>
      <c r="Y14" s="230">
        <f t="shared" si="9"/>
        <v>0</v>
      </c>
      <c r="Z14" s="230"/>
      <c r="AA14" s="230">
        <f t="shared" si="10"/>
        <v>0</v>
      </c>
      <c r="AB14" s="232">
        <f t="shared" si="11"/>
        <v>0</v>
      </c>
      <c r="AC14" s="224"/>
      <c r="AD14" s="230"/>
      <c r="AE14" s="232"/>
      <c r="AF14" s="224">
        <v>1</v>
      </c>
      <c r="AG14" s="230">
        <f t="shared" si="12"/>
        <v>12</v>
      </c>
      <c r="AH14" s="230"/>
      <c r="AI14" s="230">
        <f t="shared" si="13"/>
        <v>0</v>
      </c>
      <c r="AJ14" s="230">
        <v>1</v>
      </c>
      <c r="AK14" s="230">
        <f t="shared" si="14"/>
        <v>3</v>
      </c>
      <c r="AL14" s="230"/>
      <c r="AM14" s="230">
        <f t="shared" si="15"/>
        <v>0</v>
      </c>
      <c r="AN14" s="230"/>
      <c r="AO14" s="230">
        <f t="shared" si="16"/>
        <v>0</v>
      </c>
      <c r="AP14" s="230"/>
      <c r="AQ14" s="230">
        <f t="shared" si="17"/>
        <v>0</v>
      </c>
      <c r="AR14" s="230"/>
      <c r="AS14" s="230">
        <f t="shared" si="18"/>
        <v>0</v>
      </c>
      <c r="AT14" s="230"/>
      <c r="AU14" s="133">
        <f t="shared" si="19"/>
        <v>0</v>
      </c>
      <c r="AV14" s="230"/>
      <c r="AW14" s="133">
        <f t="shared" si="20"/>
        <v>0</v>
      </c>
      <c r="AX14" s="136">
        <f t="shared" si="21"/>
        <v>3</v>
      </c>
      <c r="AY14" s="233">
        <f t="shared" si="22"/>
        <v>15</v>
      </c>
      <c r="AZ14" s="234">
        <f t="shared" si="23"/>
        <v>142</v>
      </c>
    </row>
    <row r="15" spans="1:52" s="105" customFormat="1" ht="14.25">
      <c r="A15" s="224">
        <v>10</v>
      </c>
      <c r="B15" s="225" t="s">
        <v>49</v>
      </c>
      <c r="C15" s="226">
        <v>20814</v>
      </c>
      <c r="D15" s="227" t="s">
        <v>50</v>
      </c>
      <c r="E15" s="228" t="s">
        <v>28</v>
      </c>
      <c r="F15" s="245" t="s">
        <v>27</v>
      </c>
      <c r="G15" s="224">
        <v>10</v>
      </c>
      <c r="H15" s="230">
        <f t="shared" si="0"/>
        <v>60</v>
      </c>
      <c r="I15" s="230"/>
      <c r="J15" s="230">
        <f t="shared" si="1"/>
        <v>0</v>
      </c>
      <c r="K15" s="230">
        <v>19</v>
      </c>
      <c r="L15" s="230">
        <f t="shared" si="2"/>
        <v>42</v>
      </c>
      <c r="M15" s="231"/>
      <c r="N15" s="230">
        <f t="shared" si="3"/>
        <v>0</v>
      </c>
      <c r="O15" s="231">
        <v>5</v>
      </c>
      <c r="P15" s="231">
        <f t="shared" si="4"/>
        <v>10</v>
      </c>
      <c r="Q15" s="231">
        <v>3</v>
      </c>
      <c r="R15" s="231">
        <f t="shared" si="5"/>
        <v>9</v>
      </c>
      <c r="S15" s="232">
        <f t="shared" si="6"/>
        <v>121</v>
      </c>
      <c r="T15" s="224"/>
      <c r="U15" s="230">
        <f t="shared" si="7"/>
        <v>0</v>
      </c>
      <c r="V15" s="230"/>
      <c r="W15" s="230">
        <f t="shared" si="8"/>
        <v>0</v>
      </c>
      <c r="X15" s="230"/>
      <c r="Y15" s="230">
        <f t="shared" si="9"/>
        <v>0</v>
      </c>
      <c r="Z15" s="230"/>
      <c r="AA15" s="230">
        <f t="shared" si="10"/>
        <v>0</v>
      </c>
      <c r="AB15" s="232">
        <f t="shared" si="11"/>
        <v>0</v>
      </c>
      <c r="AC15" s="224"/>
      <c r="AD15" s="230"/>
      <c r="AE15" s="232"/>
      <c r="AF15" s="224">
        <v>1</v>
      </c>
      <c r="AG15" s="230">
        <f t="shared" si="12"/>
        <v>12</v>
      </c>
      <c r="AH15" s="230"/>
      <c r="AI15" s="230">
        <f t="shared" si="13"/>
        <v>0</v>
      </c>
      <c r="AJ15" s="230">
        <v>1</v>
      </c>
      <c r="AK15" s="230">
        <f t="shared" si="14"/>
        <v>3</v>
      </c>
      <c r="AL15" s="230"/>
      <c r="AM15" s="230">
        <f t="shared" si="15"/>
        <v>0</v>
      </c>
      <c r="AN15" s="230">
        <v>1</v>
      </c>
      <c r="AO15" s="230">
        <f t="shared" si="16"/>
        <v>5</v>
      </c>
      <c r="AP15" s="230"/>
      <c r="AQ15" s="230">
        <f t="shared" si="17"/>
        <v>0</v>
      </c>
      <c r="AR15" s="230"/>
      <c r="AS15" s="230">
        <f t="shared" si="18"/>
        <v>0</v>
      </c>
      <c r="AT15" s="230"/>
      <c r="AU15" s="133">
        <f t="shared" si="19"/>
        <v>0</v>
      </c>
      <c r="AV15" s="230"/>
      <c r="AW15" s="133">
        <f t="shared" si="20"/>
        <v>0</v>
      </c>
      <c r="AX15" s="136">
        <f t="shared" si="21"/>
        <v>8</v>
      </c>
      <c r="AY15" s="233">
        <f t="shared" si="22"/>
        <v>20</v>
      </c>
      <c r="AZ15" s="234">
        <f t="shared" si="23"/>
        <v>141</v>
      </c>
    </row>
    <row r="16" spans="1:52" s="105" customFormat="1" ht="14.25">
      <c r="A16" s="224">
        <v>11</v>
      </c>
      <c r="B16" s="225" t="s">
        <v>34</v>
      </c>
      <c r="C16" s="226">
        <v>22752</v>
      </c>
      <c r="D16" s="227" t="s">
        <v>26</v>
      </c>
      <c r="E16" s="228" t="s">
        <v>28</v>
      </c>
      <c r="F16" s="245" t="s">
        <v>27</v>
      </c>
      <c r="G16" s="224">
        <v>12</v>
      </c>
      <c r="H16" s="230">
        <f t="shared" si="0"/>
        <v>72</v>
      </c>
      <c r="I16" s="230"/>
      <c r="J16" s="230">
        <f t="shared" si="1"/>
        <v>0</v>
      </c>
      <c r="K16" s="230">
        <v>12</v>
      </c>
      <c r="L16" s="230">
        <f t="shared" si="2"/>
        <v>28</v>
      </c>
      <c r="M16" s="231"/>
      <c r="N16" s="230">
        <f t="shared" si="3"/>
        <v>0</v>
      </c>
      <c r="O16" s="231">
        <v>5</v>
      </c>
      <c r="P16" s="231">
        <f t="shared" si="4"/>
        <v>10</v>
      </c>
      <c r="Q16" s="231">
        <v>3</v>
      </c>
      <c r="R16" s="231">
        <f t="shared" si="5"/>
        <v>9</v>
      </c>
      <c r="S16" s="232">
        <f t="shared" si="6"/>
        <v>119</v>
      </c>
      <c r="T16" s="224"/>
      <c r="U16" s="230">
        <f t="shared" si="7"/>
        <v>0</v>
      </c>
      <c r="V16" s="230"/>
      <c r="W16" s="230">
        <f t="shared" si="8"/>
        <v>0</v>
      </c>
      <c r="X16" s="230">
        <v>1</v>
      </c>
      <c r="Y16" s="230">
        <f t="shared" si="9"/>
        <v>3</v>
      </c>
      <c r="Z16" s="230"/>
      <c r="AA16" s="230">
        <f t="shared" si="10"/>
        <v>0</v>
      </c>
      <c r="AB16" s="232">
        <f t="shared" si="11"/>
        <v>3</v>
      </c>
      <c r="AC16" s="224"/>
      <c r="AD16" s="230"/>
      <c r="AE16" s="232"/>
      <c r="AF16" s="224">
        <v>1</v>
      </c>
      <c r="AG16" s="230">
        <f t="shared" si="12"/>
        <v>12</v>
      </c>
      <c r="AH16" s="230"/>
      <c r="AI16" s="230">
        <f t="shared" si="13"/>
        <v>0</v>
      </c>
      <c r="AJ16" s="230">
        <v>2</v>
      </c>
      <c r="AK16" s="230">
        <f t="shared" si="14"/>
        <v>6</v>
      </c>
      <c r="AL16" s="230"/>
      <c r="AM16" s="230">
        <f t="shared" si="15"/>
        <v>0</v>
      </c>
      <c r="AN16" s="230"/>
      <c r="AO16" s="230">
        <f t="shared" si="16"/>
        <v>0</v>
      </c>
      <c r="AP16" s="230"/>
      <c r="AQ16" s="230">
        <f t="shared" si="17"/>
        <v>0</v>
      </c>
      <c r="AR16" s="230">
        <v>1</v>
      </c>
      <c r="AS16" s="230">
        <f t="shared" si="18"/>
        <v>1</v>
      </c>
      <c r="AT16" s="230"/>
      <c r="AU16" s="133">
        <f t="shared" si="19"/>
        <v>0</v>
      </c>
      <c r="AV16" s="230"/>
      <c r="AW16" s="133">
        <f t="shared" si="20"/>
        <v>0</v>
      </c>
      <c r="AX16" s="136">
        <f t="shared" si="21"/>
        <v>7</v>
      </c>
      <c r="AY16" s="233">
        <f t="shared" si="22"/>
        <v>19</v>
      </c>
      <c r="AZ16" s="234">
        <f t="shared" si="23"/>
        <v>141</v>
      </c>
    </row>
    <row r="17" spans="1:52" s="105" customFormat="1" ht="14.25">
      <c r="A17" s="224">
        <v>12</v>
      </c>
      <c r="B17" s="225" t="s">
        <v>51</v>
      </c>
      <c r="C17" s="226">
        <v>23025</v>
      </c>
      <c r="D17" s="227" t="s">
        <v>26</v>
      </c>
      <c r="E17" s="228" t="s">
        <v>28</v>
      </c>
      <c r="F17" s="245" t="s">
        <v>27</v>
      </c>
      <c r="G17" s="224">
        <v>12</v>
      </c>
      <c r="H17" s="230">
        <f t="shared" si="0"/>
        <v>72</v>
      </c>
      <c r="I17" s="230"/>
      <c r="J17" s="230">
        <f t="shared" si="1"/>
        <v>0</v>
      </c>
      <c r="K17" s="230">
        <v>15</v>
      </c>
      <c r="L17" s="230">
        <f t="shared" si="2"/>
        <v>34</v>
      </c>
      <c r="M17" s="231"/>
      <c r="N17" s="230">
        <f t="shared" si="3"/>
        <v>0</v>
      </c>
      <c r="O17" s="231">
        <v>5</v>
      </c>
      <c r="P17" s="231">
        <f t="shared" si="4"/>
        <v>10</v>
      </c>
      <c r="Q17" s="231">
        <v>3</v>
      </c>
      <c r="R17" s="231">
        <f t="shared" si="5"/>
        <v>9</v>
      </c>
      <c r="S17" s="232">
        <f t="shared" si="6"/>
        <v>125</v>
      </c>
      <c r="T17" s="224"/>
      <c r="U17" s="230">
        <f t="shared" si="7"/>
        <v>0</v>
      </c>
      <c r="V17" s="230"/>
      <c r="W17" s="230">
        <f t="shared" si="8"/>
        <v>0</v>
      </c>
      <c r="X17" s="230"/>
      <c r="Y17" s="230">
        <f t="shared" si="9"/>
        <v>0</v>
      </c>
      <c r="Z17" s="230"/>
      <c r="AA17" s="230">
        <f t="shared" si="10"/>
        <v>0</v>
      </c>
      <c r="AB17" s="232">
        <f t="shared" si="11"/>
        <v>0</v>
      </c>
      <c r="AC17" s="224"/>
      <c r="AD17" s="230"/>
      <c r="AE17" s="232"/>
      <c r="AF17" s="224">
        <v>1</v>
      </c>
      <c r="AG17" s="230">
        <f t="shared" si="12"/>
        <v>12</v>
      </c>
      <c r="AH17" s="230"/>
      <c r="AI17" s="230">
        <f t="shared" si="13"/>
        <v>0</v>
      </c>
      <c r="AJ17" s="230">
        <v>1</v>
      </c>
      <c r="AK17" s="230">
        <f t="shared" si="14"/>
        <v>3</v>
      </c>
      <c r="AL17" s="230"/>
      <c r="AM17" s="230">
        <f t="shared" si="15"/>
        <v>0</v>
      </c>
      <c r="AN17" s="230"/>
      <c r="AO17" s="230">
        <f t="shared" si="16"/>
        <v>0</v>
      </c>
      <c r="AP17" s="230"/>
      <c r="AQ17" s="230">
        <f t="shared" si="17"/>
        <v>0</v>
      </c>
      <c r="AR17" s="230">
        <v>1</v>
      </c>
      <c r="AS17" s="230">
        <f t="shared" si="18"/>
        <v>1</v>
      </c>
      <c r="AT17" s="230"/>
      <c r="AU17" s="133">
        <f t="shared" si="19"/>
        <v>0</v>
      </c>
      <c r="AV17" s="230"/>
      <c r="AW17" s="133">
        <f t="shared" si="20"/>
        <v>0</v>
      </c>
      <c r="AX17" s="136">
        <f t="shared" si="21"/>
        <v>4</v>
      </c>
      <c r="AY17" s="233">
        <f t="shared" si="22"/>
        <v>16</v>
      </c>
      <c r="AZ17" s="234">
        <f t="shared" si="23"/>
        <v>141</v>
      </c>
    </row>
    <row r="18" spans="1:52" s="105" customFormat="1" ht="14.25">
      <c r="A18" s="224">
        <v>13</v>
      </c>
      <c r="B18" s="225" t="s">
        <v>58</v>
      </c>
      <c r="C18" s="226">
        <v>21841</v>
      </c>
      <c r="D18" s="227" t="s">
        <v>26</v>
      </c>
      <c r="E18" s="228" t="s">
        <v>28</v>
      </c>
      <c r="F18" s="245" t="s">
        <v>27</v>
      </c>
      <c r="G18" s="224">
        <v>12</v>
      </c>
      <c r="H18" s="230">
        <f t="shared" si="0"/>
        <v>72</v>
      </c>
      <c r="I18" s="230"/>
      <c r="J18" s="230">
        <f t="shared" si="1"/>
        <v>0</v>
      </c>
      <c r="K18" s="230">
        <v>15</v>
      </c>
      <c r="L18" s="230">
        <f t="shared" si="2"/>
        <v>34</v>
      </c>
      <c r="M18" s="231"/>
      <c r="N18" s="230">
        <f t="shared" si="3"/>
        <v>0</v>
      </c>
      <c r="O18" s="231">
        <v>5</v>
      </c>
      <c r="P18" s="231">
        <f t="shared" si="4"/>
        <v>10</v>
      </c>
      <c r="Q18" s="231">
        <v>3</v>
      </c>
      <c r="R18" s="231">
        <f t="shared" si="5"/>
        <v>9</v>
      </c>
      <c r="S18" s="232">
        <f t="shared" si="6"/>
        <v>125</v>
      </c>
      <c r="T18" s="224"/>
      <c r="U18" s="230">
        <f t="shared" si="7"/>
        <v>0</v>
      </c>
      <c r="V18" s="230"/>
      <c r="W18" s="230">
        <f t="shared" si="8"/>
        <v>0</v>
      </c>
      <c r="X18" s="230"/>
      <c r="Y18" s="230">
        <f t="shared" si="9"/>
        <v>0</v>
      </c>
      <c r="Z18" s="230"/>
      <c r="AA18" s="230">
        <f t="shared" si="10"/>
        <v>0</v>
      </c>
      <c r="AB18" s="232">
        <f t="shared" si="11"/>
        <v>0</v>
      </c>
      <c r="AC18" s="224"/>
      <c r="AD18" s="230"/>
      <c r="AE18" s="232"/>
      <c r="AF18" s="224">
        <v>1</v>
      </c>
      <c r="AG18" s="230">
        <f t="shared" si="12"/>
        <v>12</v>
      </c>
      <c r="AH18" s="230"/>
      <c r="AI18" s="230">
        <f t="shared" si="13"/>
        <v>0</v>
      </c>
      <c r="AJ18" s="230">
        <v>1</v>
      </c>
      <c r="AK18" s="230">
        <f t="shared" si="14"/>
        <v>3</v>
      </c>
      <c r="AL18" s="230"/>
      <c r="AM18" s="230">
        <f t="shared" si="15"/>
        <v>0</v>
      </c>
      <c r="AN18" s="230"/>
      <c r="AO18" s="230">
        <f t="shared" si="16"/>
        <v>0</v>
      </c>
      <c r="AP18" s="230"/>
      <c r="AQ18" s="230">
        <f t="shared" si="17"/>
        <v>0</v>
      </c>
      <c r="AR18" s="230"/>
      <c r="AS18" s="230">
        <f t="shared" si="18"/>
        <v>0</v>
      </c>
      <c r="AT18" s="230"/>
      <c r="AU18" s="133">
        <f t="shared" si="19"/>
        <v>0</v>
      </c>
      <c r="AV18" s="230"/>
      <c r="AW18" s="133">
        <f t="shared" si="20"/>
        <v>0</v>
      </c>
      <c r="AX18" s="136">
        <f t="shared" si="21"/>
        <v>3</v>
      </c>
      <c r="AY18" s="233">
        <f t="shared" si="22"/>
        <v>15</v>
      </c>
      <c r="AZ18" s="234">
        <f t="shared" si="23"/>
        <v>140</v>
      </c>
    </row>
    <row r="19" spans="1:52" s="105" customFormat="1" ht="14.25">
      <c r="A19" s="224">
        <v>14</v>
      </c>
      <c r="B19" s="225" t="s">
        <v>337</v>
      </c>
      <c r="C19" s="226">
        <v>22794</v>
      </c>
      <c r="D19" s="227" t="s">
        <v>26</v>
      </c>
      <c r="E19" s="228" t="s">
        <v>28</v>
      </c>
      <c r="F19" s="245" t="s">
        <v>27</v>
      </c>
      <c r="G19" s="224">
        <v>12</v>
      </c>
      <c r="H19" s="230">
        <f t="shared" si="0"/>
        <v>72</v>
      </c>
      <c r="I19" s="230"/>
      <c r="J19" s="230">
        <f t="shared" si="1"/>
        <v>0</v>
      </c>
      <c r="K19" s="230">
        <v>15</v>
      </c>
      <c r="L19" s="230">
        <f t="shared" si="2"/>
        <v>34</v>
      </c>
      <c r="M19" s="231"/>
      <c r="N19" s="230">
        <f t="shared" si="3"/>
        <v>0</v>
      </c>
      <c r="O19" s="231">
        <v>5</v>
      </c>
      <c r="P19" s="231">
        <f t="shared" si="4"/>
        <v>10</v>
      </c>
      <c r="Q19" s="231">
        <v>3</v>
      </c>
      <c r="R19" s="231">
        <f t="shared" si="5"/>
        <v>9</v>
      </c>
      <c r="S19" s="232">
        <f t="shared" si="6"/>
        <v>125</v>
      </c>
      <c r="T19" s="224"/>
      <c r="U19" s="230">
        <f t="shared" si="7"/>
        <v>0</v>
      </c>
      <c r="V19" s="230"/>
      <c r="W19" s="230">
        <f t="shared" si="8"/>
        <v>0</v>
      </c>
      <c r="X19" s="230"/>
      <c r="Y19" s="230">
        <f t="shared" si="9"/>
        <v>0</v>
      </c>
      <c r="Z19" s="230"/>
      <c r="AA19" s="230">
        <f t="shared" si="10"/>
        <v>0</v>
      </c>
      <c r="AB19" s="232">
        <f t="shared" si="11"/>
        <v>0</v>
      </c>
      <c r="AC19" s="224"/>
      <c r="AD19" s="230"/>
      <c r="AE19" s="232" t="s">
        <v>119</v>
      </c>
      <c r="AF19" s="224">
        <v>1</v>
      </c>
      <c r="AG19" s="230">
        <f t="shared" si="12"/>
        <v>12</v>
      </c>
      <c r="AH19" s="230"/>
      <c r="AI19" s="230">
        <f t="shared" si="13"/>
        <v>0</v>
      </c>
      <c r="AJ19" s="230">
        <v>1</v>
      </c>
      <c r="AK19" s="230">
        <f t="shared" si="14"/>
        <v>3</v>
      </c>
      <c r="AL19" s="230"/>
      <c r="AM19" s="230">
        <f t="shared" si="15"/>
        <v>0</v>
      </c>
      <c r="AN19" s="230"/>
      <c r="AO19" s="230">
        <f t="shared" si="16"/>
        <v>0</v>
      </c>
      <c r="AP19" s="230"/>
      <c r="AQ19" s="230">
        <f t="shared" si="17"/>
        <v>0</v>
      </c>
      <c r="AR19" s="230"/>
      <c r="AS19" s="230">
        <f t="shared" si="18"/>
        <v>0</v>
      </c>
      <c r="AT19" s="230"/>
      <c r="AU19" s="133">
        <f t="shared" si="19"/>
        <v>0</v>
      </c>
      <c r="AV19" s="230"/>
      <c r="AW19" s="133">
        <f t="shared" si="20"/>
        <v>0</v>
      </c>
      <c r="AX19" s="136">
        <f t="shared" si="21"/>
        <v>3</v>
      </c>
      <c r="AY19" s="233">
        <f t="shared" si="22"/>
        <v>15</v>
      </c>
      <c r="AZ19" s="234">
        <f t="shared" si="23"/>
        <v>140</v>
      </c>
    </row>
    <row r="20" spans="1:52" s="105" customFormat="1" ht="14.25">
      <c r="A20" s="224">
        <v>15</v>
      </c>
      <c r="B20" s="225" t="s">
        <v>45</v>
      </c>
      <c r="C20" s="226">
        <v>22893</v>
      </c>
      <c r="D20" s="227" t="s">
        <v>26</v>
      </c>
      <c r="E20" s="228" t="s">
        <v>28</v>
      </c>
      <c r="F20" s="245" t="s">
        <v>27</v>
      </c>
      <c r="G20" s="224">
        <v>10</v>
      </c>
      <c r="H20" s="230">
        <f t="shared" si="0"/>
        <v>60</v>
      </c>
      <c r="I20" s="230"/>
      <c r="J20" s="230">
        <f t="shared" si="1"/>
        <v>0</v>
      </c>
      <c r="K20" s="230">
        <v>18</v>
      </c>
      <c r="L20" s="230">
        <f t="shared" si="2"/>
        <v>40</v>
      </c>
      <c r="M20" s="231"/>
      <c r="N20" s="230">
        <f t="shared" si="3"/>
        <v>0</v>
      </c>
      <c r="O20" s="231">
        <v>5</v>
      </c>
      <c r="P20" s="231">
        <f t="shared" si="4"/>
        <v>10</v>
      </c>
      <c r="Q20" s="231">
        <v>3</v>
      </c>
      <c r="R20" s="231">
        <f t="shared" si="5"/>
        <v>9</v>
      </c>
      <c r="S20" s="232">
        <f t="shared" si="6"/>
        <v>119</v>
      </c>
      <c r="T20" s="224"/>
      <c r="U20" s="230">
        <f t="shared" si="7"/>
        <v>0</v>
      </c>
      <c r="V20" s="230"/>
      <c r="W20" s="230">
        <f t="shared" si="8"/>
        <v>0</v>
      </c>
      <c r="X20" s="230">
        <v>2</v>
      </c>
      <c r="Y20" s="230">
        <f t="shared" si="9"/>
        <v>6</v>
      </c>
      <c r="Z20" s="230"/>
      <c r="AA20" s="230">
        <f t="shared" si="10"/>
        <v>0</v>
      </c>
      <c r="AB20" s="232">
        <f t="shared" si="11"/>
        <v>6</v>
      </c>
      <c r="AC20" s="224"/>
      <c r="AD20" s="230"/>
      <c r="AE20" s="232"/>
      <c r="AF20" s="224">
        <v>1</v>
      </c>
      <c r="AG20" s="230">
        <f t="shared" si="12"/>
        <v>12</v>
      </c>
      <c r="AH20" s="230"/>
      <c r="AI20" s="230">
        <f t="shared" si="13"/>
        <v>0</v>
      </c>
      <c r="AJ20" s="230">
        <v>1</v>
      </c>
      <c r="AK20" s="230">
        <f t="shared" si="14"/>
        <v>3</v>
      </c>
      <c r="AL20" s="230"/>
      <c r="AM20" s="230">
        <f t="shared" si="15"/>
        <v>0</v>
      </c>
      <c r="AN20" s="230"/>
      <c r="AO20" s="230">
        <f t="shared" si="16"/>
        <v>0</v>
      </c>
      <c r="AP20" s="230"/>
      <c r="AQ20" s="230">
        <f t="shared" si="17"/>
        <v>0</v>
      </c>
      <c r="AR20" s="230"/>
      <c r="AS20" s="230">
        <f t="shared" si="18"/>
        <v>0</v>
      </c>
      <c r="AT20" s="230"/>
      <c r="AU20" s="133">
        <f t="shared" si="19"/>
        <v>0</v>
      </c>
      <c r="AV20" s="230"/>
      <c r="AW20" s="133">
        <f t="shared" si="20"/>
        <v>0</v>
      </c>
      <c r="AX20" s="136">
        <f t="shared" si="21"/>
        <v>3</v>
      </c>
      <c r="AY20" s="233">
        <f t="shared" si="22"/>
        <v>15</v>
      </c>
      <c r="AZ20" s="234">
        <f t="shared" si="23"/>
        <v>140</v>
      </c>
    </row>
    <row r="21" spans="1:52" s="105" customFormat="1" ht="14.25">
      <c r="A21" s="224">
        <v>16</v>
      </c>
      <c r="B21" s="225" t="s">
        <v>42</v>
      </c>
      <c r="C21" s="226">
        <v>21013</v>
      </c>
      <c r="D21" s="227" t="s">
        <v>26</v>
      </c>
      <c r="E21" s="228" t="s">
        <v>28</v>
      </c>
      <c r="F21" s="245" t="s">
        <v>27</v>
      </c>
      <c r="G21" s="224">
        <v>12</v>
      </c>
      <c r="H21" s="230">
        <f t="shared" si="0"/>
        <v>72</v>
      </c>
      <c r="I21" s="230"/>
      <c r="J21" s="230">
        <f t="shared" si="1"/>
        <v>0</v>
      </c>
      <c r="K21" s="230">
        <v>14</v>
      </c>
      <c r="L21" s="230">
        <f t="shared" si="2"/>
        <v>32</v>
      </c>
      <c r="M21" s="231"/>
      <c r="N21" s="230">
        <f t="shared" si="3"/>
        <v>0</v>
      </c>
      <c r="O21" s="231">
        <v>5</v>
      </c>
      <c r="P21" s="231">
        <f t="shared" si="4"/>
        <v>10</v>
      </c>
      <c r="Q21" s="231">
        <v>3</v>
      </c>
      <c r="R21" s="231">
        <f t="shared" si="5"/>
        <v>9</v>
      </c>
      <c r="S21" s="232">
        <f t="shared" si="6"/>
        <v>123</v>
      </c>
      <c r="T21" s="224"/>
      <c r="U21" s="230">
        <f t="shared" si="7"/>
        <v>0</v>
      </c>
      <c r="V21" s="230"/>
      <c r="W21" s="230">
        <f t="shared" si="8"/>
        <v>0</v>
      </c>
      <c r="X21" s="230"/>
      <c r="Y21" s="230">
        <f t="shared" si="9"/>
        <v>0</v>
      </c>
      <c r="Z21" s="230"/>
      <c r="AA21" s="230">
        <f t="shared" si="10"/>
        <v>0</v>
      </c>
      <c r="AB21" s="232">
        <f t="shared" si="11"/>
        <v>0</v>
      </c>
      <c r="AC21" s="224"/>
      <c r="AD21" s="230"/>
      <c r="AE21" s="232"/>
      <c r="AF21" s="224">
        <v>1</v>
      </c>
      <c r="AG21" s="230">
        <f t="shared" si="12"/>
        <v>12</v>
      </c>
      <c r="AH21" s="230"/>
      <c r="AI21" s="230">
        <f t="shared" si="13"/>
        <v>0</v>
      </c>
      <c r="AJ21" s="230">
        <v>1</v>
      </c>
      <c r="AK21" s="230">
        <f t="shared" si="14"/>
        <v>3</v>
      </c>
      <c r="AL21" s="230"/>
      <c r="AM21" s="230">
        <f t="shared" si="15"/>
        <v>0</v>
      </c>
      <c r="AN21" s="230"/>
      <c r="AO21" s="230">
        <f t="shared" si="16"/>
        <v>0</v>
      </c>
      <c r="AP21" s="230"/>
      <c r="AQ21" s="230">
        <f t="shared" si="17"/>
        <v>0</v>
      </c>
      <c r="AR21" s="230">
        <v>1</v>
      </c>
      <c r="AS21" s="230">
        <f t="shared" si="18"/>
        <v>1</v>
      </c>
      <c r="AT21" s="230"/>
      <c r="AU21" s="133">
        <f t="shared" si="19"/>
        <v>0</v>
      </c>
      <c r="AV21" s="230"/>
      <c r="AW21" s="133">
        <f t="shared" si="20"/>
        <v>0</v>
      </c>
      <c r="AX21" s="136">
        <f t="shared" si="21"/>
        <v>4</v>
      </c>
      <c r="AY21" s="233">
        <f t="shared" si="22"/>
        <v>16</v>
      </c>
      <c r="AZ21" s="234">
        <f t="shared" si="23"/>
        <v>139</v>
      </c>
    </row>
    <row r="22" spans="1:52" s="105" customFormat="1" ht="14.25">
      <c r="A22" s="224">
        <v>17</v>
      </c>
      <c r="B22" s="225" t="s">
        <v>29</v>
      </c>
      <c r="C22" s="226">
        <v>25198</v>
      </c>
      <c r="D22" s="227" t="s">
        <v>26</v>
      </c>
      <c r="E22" s="228" t="s">
        <v>28</v>
      </c>
      <c r="F22" s="245" t="s">
        <v>27</v>
      </c>
      <c r="G22" s="224">
        <v>12</v>
      </c>
      <c r="H22" s="230">
        <f t="shared" si="0"/>
        <v>72</v>
      </c>
      <c r="I22" s="230"/>
      <c r="J22" s="230">
        <f t="shared" si="1"/>
        <v>0</v>
      </c>
      <c r="K22" s="230">
        <v>10</v>
      </c>
      <c r="L22" s="230">
        <f t="shared" si="2"/>
        <v>24</v>
      </c>
      <c r="M22" s="231"/>
      <c r="N22" s="230">
        <f t="shared" si="3"/>
        <v>0</v>
      </c>
      <c r="O22" s="231">
        <v>5</v>
      </c>
      <c r="P22" s="231">
        <f t="shared" si="4"/>
        <v>10</v>
      </c>
      <c r="Q22" s="231">
        <v>3</v>
      </c>
      <c r="R22" s="231">
        <f t="shared" si="5"/>
        <v>9</v>
      </c>
      <c r="S22" s="232">
        <f t="shared" si="6"/>
        <v>115</v>
      </c>
      <c r="T22" s="224"/>
      <c r="U22" s="230">
        <f t="shared" si="7"/>
        <v>0</v>
      </c>
      <c r="V22" s="230"/>
      <c r="W22" s="230">
        <f t="shared" si="8"/>
        <v>0</v>
      </c>
      <c r="X22" s="230">
        <v>2</v>
      </c>
      <c r="Y22" s="230">
        <f t="shared" si="9"/>
        <v>6</v>
      </c>
      <c r="Z22" s="230"/>
      <c r="AA22" s="230">
        <f t="shared" si="10"/>
        <v>0</v>
      </c>
      <c r="AB22" s="232">
        <f t="shared" si="11"/>
        <v>6</v>
      </c>
      <c r="AC22" s="224"/>
      <c r="AD22" s="230"/>
      <c r="AE22" s="232" t="s">
        <v>119</v>
      </c>
      <c r="AF22" s="224">
        <v>1</v>
      </c>
      <c r="AG22" s="230">
        <f t="shared" si="12"/>
        <v>12</v>
      </c>
      <c r="AH22" s="230"/>
      <c r="AI22" s="230">
        <f t="shared" si="13"/>
        <v>0</v>
      </c>
      <c r="AJ22" s="230">
        <v>2</v>
      </c>
      <c r="AK22" s="230">
        <f t="shared" si="14"/>
        <v>6</v>
      </c>
      <c r="AL22" s="230"/>
      <c r="AM22" s="230">
        <f t="shared" si="15"/>
        <v>0</v>
      </c>
      <c r="AN22" s="230"/>
      <c r="AO22" s="230">
        <f t="shared" si="16"/>
        <v>0</v>
      </c>
      <c r="AP22" s="230"/>
      <c r="AQ22" s="230">
        <f t="shared" si="17"/>
        <v>0</v>
      </c>
      <c r="AR22" s="230"/>
      <c r="AS22" s="230">
        <f t="shared" si="18"/>
        <v>0</v>
      </c>
      <c r="AT22" s="230"/>
      <c r="AU22" s="133">
        <f t="shared" si="19"/>
        <v>0</v>
      </c>
      <c r="AV22" s="230"/>
      <c r="AW22" s="133">
        <f t="shared" si="20"/>
        <v>0</v>
      </c>
      <c r="AX22" s="136">
        <f t="shared" si="21"/>
        <v>6</v>
      </c>
      <c r="AY22" s="233">
        <f t="shared" si="22"/>
        <v>18</v>
      </c>
      <c r="AZ22" s="234">
        <f t="shared" si="23"/>
        <v>139</v>
      </c>
    </row>
    <row r="23" spans="1:52" s="105" customFormat="1" ht="15" customHeight="1">
      <c r="A23" s="224">
        <v>18</v>
      </c>
      <c r="B23" s="225" t="s">
        <v>48</v>
      </c>
      <c r="C23" s="226">
        <v>20295</v>
      </c>
      <c r="D23" s="227" t="s">
        <v>26</v>
      </c>
      <c r="E23" s="228" t="s">
        <v>28</v>
      </c>
      <c r="F23" s="245" t="s">
        <v>27</v>
      </c>
      <c r="G23" s="224">
        <v>12</v>
      </c>
      <c r="H23" s="230">
        <f t="shared" si="0"/>
        <v>72</v>
      </c>
      <c r="I23" s="230"/>
      <c r="J23" s="230">
        <f t="shared" si="1"/>
        <v>0</v>
      </c>
      <c r="K23" s="230">
        <v>14</v>
      </c>
      <c r="L23" s="230">
        <f t="shared" si="2"/>
        <v>32</v>
      </c>
      <c r="M23" s="231"/>
      <c r="N23" s="230">
        <f t="shared" si="3"/>
        <v>0</v>
      </c>
      <c r="O23" s="231">
        <v>5</v>
      </c>
      <c r="P23" s="231">
        <f t="shared" si="4"/>
        <v>10</v>
      </c>
      <c r="Q23" s="231">
        <v>3</v>
      </c>
      <c r="R23" s="231">
        <f t="shared" si="5"/>
        <v>9</v>
      </c>
      <c r="S23" s="232">
        <f t="shared" si="6"/>
        <v>123</v>
      </c>
      <c r="T23" s="224"/>
      <c r="U23" s="230">
        <f t="shared" si="7"/>
        <v>0</v>
      </c>
      <c r="V23" s="230"/>
      <c r="W23" s="230">
        <f t="shared" si="8"/>
        <v>0</v>
      </c>
      <c r="X23" s="230"/>
      <c r="Y23" s="230">
        <f t="shared" si="9"/>
        <v>0</v>
      </c>
      <c r="Z23" s="230"/>
      <c r="AA23" s="230">
        <f t="shared" si="10"/>
        <v>0</v>
      </c>
      <c r="AB23" s="232">
        <f t="shared" si="11"/>
        <v>0</v>
      </c>
      <c r="AC23" s="224"/>
      <c r="AD23" s="230"/>
      <c r="AE23" s="232"/>
      <c r="AF23" s="224">
        <v>1</v>
      </c>
      <c r="AG23" s="230">
        <f t="shared" si="12"/>
        <v>12</v>
      </c>
      <c r="AH23" s="230"/>
      <c r="AI23" s="230">
        <f t="shared" si="13"/>
        <v>0</v>
      </c>
      <c r="AJ23" s="230">
        <v>1</v>
      </c>
      <c r="AK23" s="230">
        <f t="shared" si="14"/>
        <v>3</v>
      </c>
      <c r="AL23" s="230"/>
      <c r="AM23" s="230">
        <f t="shared" si="15"/>
        <v>0</v>
      </c>
      <c r="AN23" s="230"/>
      <c r="AO23" s="230">
        <f t="shared" si="16"/>
        <v>0</v>
      </c>
      <c r="AP23" s="230"/>
      <c r="AQ23" s="230">
        <f t="shared" si="17"/>
        <v>0</v>
      </c>
      <c r="AR23" s="230"/>
      <c r="AS23" s="230">
        <f t="shared" si="18"/>
        <v>0</v>
      </c>
      <c r="AT23" s="230"/>
      <c r="AU23" s="133">
        <f t="shared" si="19"/>
        <v>0</v>
      </c>
      <c r="AV23" s="230"/>
      <c r="AW23" s="133">
        <f t="shared" si="20"/>
        <v>0</v>
      </c>
      <c r="AX23" s="136">
        <f t="shared" si="21"/>
        <v>3</v>
      </c>
      <c r="AY23" s="233">
        <f t="shared" si="22"/>
        <v>15</v>
      </c>
      <c r="AZ23" s="234">
        <f t="shared" si="23"/>
        <v>138</v>
      </c>
    </row>
    <row r="24" spans="1:52" s="105" customFormat="1" ht="14.25">
      <c r="A24" s="224">
        <v>19</v>
      </c>
      <c r="B24" s="225" t="s">
        <v>32</v>
      </c>
      <c r="C24" s="226">
        <v>24875</v>
      </c>
      <c r="D24" s="227" t="s">
        <v>26</v>
      </c>
      <c r="E24" s="228" t="s">
        <v>28</v>
      </c>
      <c r="F24" s="245" t="s">
        <v>27</v>
      </c>
      <c r="G24" s="224">
        <v>12</v>
      </c>
      <c r="H24" s="230">
        <f t="shared" si="0"/>
        <v>72</v>
      </c>
      <c r="I24" s="230"/>
      <c r="J24" s="230">
        <f t="shared" si="1"/>
        <v>0</v>
      </c>
      <c r="K24" s="230">
        <v>14</v>
      </c>
      <c r="L24" s="230">
        <f t="shared" si="2"/>
        <v>32</v>
      </c>
      <c r="M24" s="231"/>
      <c r="N24" s="230">
        <f t="shared" si="3"/>
        <v>0</v>
      </c>
      <c r="O24" s="231">
        <v>5</v>
      </c>
      <c r="P24" s="231">
        <f t="shared" si="4"/>
        <v>10</v>
      </c>
      <c r="Q24" s="231">
        <v>3</v>
      </c>
      <c r="R24" s="231">
        <f t="shared" si="5"/>
        <v>9</v>
      </c>
      <c r="S24" s="232">
        <f t="shared" si="6"/>
        <v>123</v>
      </c>
      <c r="T24" s="224"/>
      <c r="U24" s="230">
        <f t="shared" si="7"/>
        <v>0</v>
      </c>
      <c r="V24" s="230"/>
      <c r="W24" s="230">
        <f t="shared" si="8"/>
        <v>0</v>
      </c>
      <c r="X24" s="230"/>
      <c r="Y24" s="230">
        <f t="shared" si="9"/>
        <v>0</v>
      </c>
      <c r="Z24" s="230"/>
      <c r="AA24" s="230">
        <f t="shared" si="10"/>
        <v>0</v>
      </c>
      <c r="AB24" s="232">
        <f t="shared" si="11"/>
        <v>0</v>
      </c>
      <c r="AC24" s="224"/>
      <c r="AD24" s="230"/>
      <c r="AE24" s="232"/>
      <c r="AF24" s="224">
        <v>1</v>
      </c>
      <c r="AG24" s="230">
        <f t="shared" si="12"/>
        <v>12</v>
      </c>
      <c r="AH24" s="230"/>
      <c r="AI24" s="230">
        <f t="shared" si="13"/>
        <v>0</v>
      </c>
      <c r="AJ24" s="230">
        <v>1</v>
      </c>
      <c r="AK24" s="230">
        <f t="shared" si="14"/>
        <v>3</v>
      </c>
      <c r="AL24" s="230"/>
      <c r="AM24" s="230">
        <f t="shared" si="15"/>
        <v>0</v>
      </c>
      <c r="AN24" s="230"/>
      <c r="AO24" s="230">
        <f t="shared" si="16"/>
        <v>0</v>
      </c>
      <c r="AP24" s="230"/>
      <c r="AQ24" s="230">
        <f t="shared" si="17"/>
        <v>0</v>
      </c>
      <c r="AR24" s="230"/>
      <c r="AS24" s="230">
        <f t="shared" si="18"/>
        <v>0</v>
      </c>
      <c r="AT24" s="230"/>
      <c r="AU24" s="133">
        <f t="shared" si="19"/>
        <v>0</v>
      </c>
      <c r="AV24" s="230"/>
      <c r="AW24" s="133">
        <f t="shared" si="20"/>
        <v>0</v>
      </c>
      <c r="AX24" s="136">
        <f t="shared" si="21"/>
        <v>3</v>
      </c>
      <c r="AY24" s="233">
        <f t="shared" si="22"/>
        <v>15</v>
      </c>
      <c r="AZ24" s="234">
        <f t="shared" si="23"/>
        <v>138</v>
      </c>
    </row>
    <row r="25" spans="1:52" s="105" customFormat="1" ht="14.25">
      <c r="A25" s="224">
        <v>20</v>
      </c>
      <c r="B25" s="225" t="s">
        <v>56</v>
      </c>
      <c r="C25" s="226">
        <v>22712</v>
      </c>
      <c r="D25" s="227" t="s">
        <v>26</v>
      </c>
      <c r="E25" s="228" t="s">
        <v>28</v>
      </c>
      <c r="F25" s="245" t="s">
        <v>27</v>
      </c>
      <c r="G25" s="224">
        <v>12</v>
      </c>
      <c r="H25" s="230">
        <f t="shared" si="0"/>
        <v>72</v>
      </c>
      <c r="I25" s="230"/>
      <c r="J25" s="230">
        <f t="shared" si="1"/>
        <v>0</v>
      </c>
      <c r="K25" s="230">
        <v>15</v>
      </c>
      <c r="L25" s="230">
        <f t="shared" si="2"/>
        <v>34</v>
      </c>
      <c r="M25" s="231"/>
      <c r="N25" s="230">
        <f t="shared" si="3"/>
        <v>0</v>
      </c>
      <c r="O25" s="231">
        <v>5</v>
      </c>
      <c r="P25" s="231">
        <f t="shared" si="4"/>
        <v>10</v>
      </c>
      <c r="Q25" s="231">
        <v>3</v>
      </c>
      <c r="R25" s="231">
        <f t="shared" si="5"/>
        <v>9</v>
      </c>
      <c r="S25" s="232">
        <f t="shared" si="6"/>
        <v>125</v>
      </c>
      <c r="T25" s="224"/>
      <c r="U25" s="230">
        <f t="shared" si="7"/>
        <v>0</v>
      </c>
      <c r="V25" s="230"/>
      <c r="W25" s="230">
        <f t="shared" si="8"/>
        <v>0</v>
      </c>
      <c r="X25" s="230"/>
      <c r="Y25" s="230">
        <f t="shared" si="9"/>
        <v>0</v>
      </c>
      <c r="Z25" s="230"/>
      <c r="AA25" s="230">
        <f t="shared" si="10"/>
        <v>0</v>
      </c>
      <c r="AB25" s="232">
        <f t="shared" si="11"/>
        <v>0</v>
      </c>
      <c r="AC25" s="224"/>
      <c r="AD25" s="230"/>
      <c r="AE25" s="232"/>
      <c r="AF25" s="224">
        <v>1</v>
      </c>
      <c r="AG25" s="230">
        <f t="shared" si="12"/>
        <v>12</v>
      </c>
      <c r="AH25" s="230"/>
      <c r="AI25" s="230">
        <f t="shared" si="13"/>
        <v>0</v>
      </c>
      <c r="AJ25" s="230"/>
      <c r="AK25" s="230">
        <f t="shared" si="14"/>
        <v>0</v>
      </c>
      <c r="AL25" s="230"/>
      <c r="AM25" s="230">
        <f t="shared" si="15"/>
        <v>0</v>
      </c>
      <c r="AN25" s="230"/>
      <c r="AO25" s="230">
        <f t="shared" si="16"/>
        <v>0</v>
      </c>
      <c r="AP25" s="230"/>
      <c r="AQ25" s="230">
        <f t="shared" si="17"/>
        <v>0</v>
      </c>
      <c r="AR25" s="230"/>
      <c r="AS25" s="230">
        <f t="shared" si="18"/>
        <v>0</v>
      </c>
      <c r="AT25" s="230"/>
      <c r="AU25" s="133">
        <f t="shared" si="19"/>
        <v>0</v>
      </c>
      <c r="AV25" s="230"/>
      <c r="AW25" s="133">
        <f t="shared" si="20"/>
        <v>0</v>
      </c>
      <c r="AX25" s="136">
        <f t="shared" si="21"/>
        <v>0</v>
      </c>
      <c r="AY25" s="233">
        <f t="shared" si="22"/>
        <v>12</v>
      </c>
      <c r="AZ25" s="234">
        <f t="shared" si="23"/>
        <v>137</v>
      </c>
    </row>
    <row r="26" spans="1:52" s="105" customFormat="1" ht="14.25">
      <c r="A26" s="224">
        <v>21</v>
      </c>
      <c r="B26" s="225" t="s">
        <v>47</v>
      </c>
      <c r="C26" s="226">
        <v>25309</v>
      </c>
      <c r="D26" s="227" t="s">
        <v>26</v>
      </c>
      <c r="E26" s="228" t="s">
        <v>28</v>
      </c>
      <c r="F26" s="245" t="s">
        <v>27</v>
      </c>
      <c r="G26" s="224">
        <v>12</v>
      </c>
      <c r="H26" s="230">
        <f t="shared" si="0"/>
        <v>72</v>
      </c>
      <c r="I26" s="230"/>
      <c r="J26" s="230">
        <f t="shared" si="1"/>
        <v>0</v>
      </c>
      <c r="K26" s="230">
        <v>13</v>
      </c>
      <c r="L26" s="230">
        <f t="shared" si="2"/>
        <v>30</v>
      </c>
      <c r="M26" s="231"/>
      <c r="N26" s="230">
        <f t="shared" si="3"/>
        <v>0</v>
      </c>
      <c r="O26" s="231">
        <v>5</v>
      </c>
      <c r="P26" s="231">
        <f t="shared" si="4"/>
        <v>10</v>
      </c>
      <c r="Q26" s="231">
        <v>3</v>
      </c>
      <c r="R26" s="231">
        <f t="shared" si="5"/>
        <v>9</v>
      </c>
      <c r="S26" s="232">
        <f t="shared" si="6"/>
        <v>121</v>
      </c>
      <c r="T26" s="224"/>
      <c r="U26" s="230">
        <f t="shared" si="7"/>
        <v>0</v>
      </c>
      <c r="V26" s="230"/>
      <c r="W26" s="230">
        <f t="shared" si="8"/>
        <v>0</v>
      </c>
      <c r="X26" s="230"/>
      <c r="Y26" s="230">
        <f t="shared" si="9"/>
        <v>0</v>
      </c>
      <c r="Z26" s="230"/>
      <c r="AA26" s="230">
        <f t="shared" si="10"/>
        <v>0</v>
      </c>
      <c r="AB26" s="232">
        <f t="shared" si="11"/>
        <v>0</v>
      </c>
      <c r="AC26" s="224"/>
      <c r="AD26" s="230"/>
      <c r="AE26" s="232"/>
      <c r="AF26" s="224">
        <v>1</v>
      </c>
      <c r="AG26" s="230">
        <f t="shared" si="12"/>
        <v>12</v>
      </c>
      <c r="AH26" s="230"/>
      <c r="AI26" s="230">
        <f t="shared" si="13"/>
        <v>0</v>
      </c>
      <c r="AJ26" s="230">
        <v>1</v>
      </c>
      <c r="AK26" s="230">
        <f t="shared" si="14"/>
        <v>3</v>
      </c>
      <c r="AL26" s="230"/>
      <c r="AM26" s="230">
        <f t="shared" si="15"/>
        <v>0</v>
      </c>
      <c r="AN26" s="230"/>
      <c r="AO26" s="230">
        <f t="shared" si="16"/>
        <v>0</v>
      </c>
      <c r="AP26" s="230"/>
      <c r="AQ26" s="230">
        <f t="shared" si="17"/>
        <v>0</v>
      </c>
      <c r="AR26" s="230">
        <v>1</v>
      </c>
      <c r="AS26" s="230">
        <f t="shared" si="18"/>
        <v>1</v>
      </c>
      <c r="AT26" s="230"/>
      <c r="AU26" s="133">
        <f t="shared" si="19"/>
        <v>0</v>
      </c>
      <c r="AV26" s="230"/>
      <c r="AW26" s="133">
        <f t="shared" si="20"/>
        <v>0</v>
      </c>
      <c r="AX26" s="136">
        <f t="shared" si="21"/>
        <v>4</v>
      </c>
      <c r="AY26" s="233">
        <f t="shared" si="22"/>
        <v>16</v>
      </c>
      <c r="AZ26" s="234">
        <f t="shared" si="23"/>
        <v>137</v>
      </c>
    </row>
    <row r="27" spans="1:52" s="105" customFormat="1" ht="14.25">
      <c r="A27" s="224">
        <v>22</v>
      </c>
      <c r="B27" s="225" t="s">
        <v>38</v>
      </c>
      <c r="C27" s="226">
        <v>18789</v>
      </c>
      <c r="D27" s="227" t="s">
        <v>26</v>
      </c>
      <c r="E27" s="228" t="s">
        <v>28</v>
      </c>
      <c r="F27" s="245" t="s">
        <v>27</v>
      </c>
      <c r="G27" s="224">
        <v>11</v>
      </c>
      <c r="H27" s="230">
        <f t="shared" si="0"/>
        <v>66</v>
      </c>
      <c r="I27" s="230"/>
      <c r="J27" s="230">
        <f t="shared" si="1"/>
        <v>0</v>
      </c>
      <c r="K27" s="230">
        <v>19</v>
      </c>
      <c r="L27" s="230">
        <f t="shared" si="2"/>
        <v>42</v>
      </c>
      <c r="M27" s="231"/>
      <c r="N27" s="230">
        <f t="shared" si="3"/>
        <v>0</v>
      </c>
      <c r="O27" s="231">
        <v>5</v>
      </c>
      <c r="P27" s="231">
        <f t="shared" si="4"/>
        <v>10</v>
      </c>
      <c r="Q27" s="231">
        <v>2</v>
      </c>
      <c r="R27" s="231">
        <f t="shared" si="5"/>
        <v>6</v>
      </c>
      <c r="S27" s="232">
        <f t="shared" si="6"/>
        <v>124</v>
      </c>
      <c r="T27" s="224"/>
      <c r="U27" s="230">
        <f t="shared" si="7"/>
        <v>0</v>
      </c>
      <c r="V27" s="230"/>
      <c r="W27" s="230">
        <f t="shared" si="8"/>
        <v>0</v>
      </c>
      <c r="X27" s="230"/>
      <c r="Y27" s="230">
        <f t="shared" si="9"/>
        <v>0</v>
      </c>
      <c r="Z27" s="230"/>
      <c r="AA27" s="230">
        <f t="shared" si="10"/>
        <v>0</v>
      </c>
      <c r="AB27" s="232">
        <f t="shared" si="11"/>
        <v>0</v>
      </c>
      <c r="AC27" s="224"/>
      <c r="AD27" s="230"/>
      <c r="AE27" s="232"/>
      <c r="AF27" s="224">
        <v>1</v>
      </c>
      <c r="AG27" s="230">
        <f t="shared" si="12"/>
        <v>12</v>
      </c>
      <c r="AH27" s="230"/>
      <c r="AI27" s="230">
        <f t="shared" si="13"/>
        <v>0</v>
      </c>
      <c r="AJ27" s="230"/>
      <c r="AK27" s="230">
        <f t="shared" si="14"/>
        <v>0</v>
      </c>
      <c r="AL27" s="230"/>
      <c r="AM27" s="230">
        <f t="shared" si="15"/>
        <v>0</v>
      </c>
      <c r="AN27" s="230"/>
      <c r="AO27" s="230">
        <f t="shared" si="16"/>
        <v>0</v>
      </c>
      <c r="AP27" s="230"/>
      <c r="AQ27" s="230">
        <f t="shared" si="17"/>
        <v>0</v>
      </c>
      <c r="AR27" s="230"/>
      <c r="AS27" s="230">
        <f t="shared" si="18"/>
        <v>0</v>
      </c>
      <c r="AT27" s="230"/>
      <c r="AU27" s="133">
        <f t="shared" si="19"/>
        <v>0</v>
      </c>
      <c r="AV27" s="230"/>
      <c r="AW27" s="133">
        <f t="shared" si="20"/>
        <v>0</v>
      </c>
      <c r="AX27" s="136">
        <f t="shared" si="21"/>
        <v>0</v>
      </c>
      <c r="AY27" s="233">
        <f t="shared" si="22"/>
        <v>12</v>
      </c>
      <c r="AZ27" s="234">
        <f t="shared" si="23"/>
        <v>136</v>
      </c>
    </row>
    <row r="28" spans="1:52" s="105" customFormat="1" ht="14.25">
      <c r="A28" s="224">
        <v>23</v>
      </c>
      <c r="B28" s="225" t="s">
        <v>450</v>
      </c>
      <c r="C28" s="226">
        <v>21997</v>
      </c>
      <c r="D28" s="227" t="s">
        <v>26</v>
      </c>
      <c r="E28" s="228" t="s">
        <v>28</v>
      </c>
      <c r="F28" s="245" t="s">
        <v>27</v>
      </c>
      <c r="G28" s="224">
        <v>12</v>
      </c>
      <c r="H28" s="230">
        <f t="shared" si="0"/>
        <v>72</v>
      </c>
      <c r="I28" s="230"/>
      <c r="J28" s="230">
        <f t="shared" si="1"/>
        <v>0</v>
      </c>
      <c r="K28" s="230">
        <v>13</v>
      </c>
      <c r="L28" s="230">
        <f t="shared" si="2"/>
        <v>30</v>
      </c>
      <c r="M28" s="231"/>
      <c r="N28" s="230">
        <f t="shared" si="3"/>
        <v>0</v>
      </c>
      <c r="O28" s="231">
        <v>5</v>
      </c>
      <c r="P28" s="231">
        <f t="shared" si="4"/>
        <v>10</v>
      </c>
      <c r="Q28" s="231">
        <v>3</v>
      </c>
      <c r="R28" s="231">
        <f t="shared" si="5"/>
        <v>9</v>
      </c>
      <c r="S28" s="232">
        <f t="shared" si="6"/>
        <v>121</v>
      </c>
      <c r="T28" s="224"/>
      <c r="U28" s="230">
        <f t="shared" si="7"/>
        <v>0</v>
      </c>
      <c r="V28" s="230"/>
      <c r="W28" s="230">
        <f t="shared" si="8"/>
        <v>0</v>
      </c>
      <c r="X28" s="230"/>
      <c r="Y28" s="230">
        <f t="shared" si="9"/>
        <v>0</v>
      </c>
      <c r="Z28" s="230"/>
      <c r="AA28" s="230">
        <f t="shared" si="10"/>
        <v>0</v>
      </c>
      <c r="AB28" s="232">
        <f t="shared" si="11"/>
        <v>0</v>
      </c>
      <c r="AC28" s="224"/>
      <c r="AD28" s="230"/>
      <c r="AE28" s="232"/>
      <c r="AF28" s="224">
        <v>1</v>
      </c>
      <c r="AG28" s="230">
        <f t="shared" si="12"/>
        <v>12</v>
      </c>
      <c r="AH28" s="230"/>
      <c r="AI28" s="230">
        <f t="shared" si="13"/>
        <v>0</v>
      </c>
      <c r="AJ28" s="230">
        <v>1</v>
      </c>
      <c r="AK28" s="230">
        <f t="shared" si="14"/>
        <v>3</v>
      </c>
      <c r="AL28" s="230"/>
      <c r="AM28" s="230">
        <f t="shared" si="15"/>
        <v>0</v>
      </c>
      <c r="AN28" s="230"/>
      <c r="AO28" s="230">
        <f t="shared" si="16"/>
        <v>0</v>
      </c>
      <c r="AP28" s="230"/>
      <c r="AQ28" s="230">
        <f t="shared" si="17"/>
        <v>0</v>
      </c>
      <c r="AR28" s="230"/>
      <c r="AS28" s="230">
        <f t="shared" si="18"/>
        <v>0</v>
      </c>
      <c r="AT28" s="230"/>
      <c r="AU28" s="133">
        <f t="shared" si="19"/>
        <v>0</v>
      </c>
      <c r="AV28" s="230"/>
      <c r="AW28" s="133">
        <f t="shared" si="20"/>
        <v>0</v>
      </c>
      <c r="AX28" s="136">
        <f t="shared" si="21"/>
        <v>3</v>
      </c>
      <c r="AY28" s="233">
        <f t="shared" si="22"/>
        <v>15</v>
      </c>
      <c r="AZ28" s="234">
        <f t="shared" si="23"/>
        <v>136</v>
      </c>
    </row>
    <row r="29" spans="1:52" s="105" customFormat="1" ht="14.25">
      <c r="A29" s="224">
        <v>24</v>
      </c>
      <c r="B29" s="225" t="s">
        <v>41</v>
      </c>
      <c r="C29" s="226">
        <v>24177</v>
      </c>
      <c r="D29" s="227" t="s">
        <v>178</v>
      </c>
      <c r="E29" s="228" t="s">
        <v>28</v>
      </c>
      <c r="F29" s="245" t="s">
        <v>27</v>
      </c>
      <c r="G29" s="224">
        <v>12</v>
      </c>
      <c r="H29" s="230">
        <f t="shared" si="0"/>
        <v>72</v>
      </c>
      <c r="I29" s="230"/>
      <c r="J29" s="230">
        <f t="shared" si="1"/>
        <v>0</v>
      </c>
      <c r="K29" s="230">
        <v>11</v>
      </c>
      <c r="L29" s="230">
        <f t="shared" si="2"/>
        <v>26</v>
      </c>
      <c r="M29" s="231"/>
      <c r="N29" s="230">
        <f t="shared" si="3"/>
        <v>0</v>
      </c>
      <c r="O29" s="231">
        <v>5</v>
      </c>
      <c r="P29" s="231">
        <f t="shared" si="4"/>
        <v>10</v>
      </c>
      <c r="Q29" s="231">
        <v>3</v>
      </c>
      <c r="R29" s="231">
        <f t="shared" si="5"/>
        <v>9</v>
      </c>
      <c r="S29" s="232">
        <f t="shared" si="6"/>
        <v>117</v>
      </c>
      <c r="T29" s="224"/>
      <c r="U29" s="230">
        <f t="shared" si="7"/>
        <v>0</v>
      </c>
      <c r="V29" s="230"/>
      <c r="W29" s="230">
        <f t="shared" si="8"/>
        <v>0</v>
      </c>
      <c r="X29" s="230">
        <v>1</v>
      </c>
      <c r="Y29" s="230">
        <f t="shared" si="9"/>
        <v>3</v>
      </c>
      <c r="Z29" s="230"/>
      <c r="AA29" s="230">
        <f t="shared" si="10"/>
        <v>0</v>
      </c>
      <c r="AB29" s="232">
        <f t="shared" si="11"/>
        <v>3</v>
      </c>
      <c r="AC29" s="224"/>
      <c r="AD29" s="230"/>
      <c r="AE29" s="232"/>
      <c r="AF29" s="224">
        <v>1</v>
      </c>
      <c r="AG29" s="230">
        <f t="shared" si="12"/>
        <v>12</v>
      </c>
      <c r="AH29" s="230"/>
      <c r="AI29" s="230">
        <f t="shared" si="13"/>
        <v>0</v>
      </c>
      <c r="AJ29" s="230">
        <v>1</v>
      </c>
      <c r="AK29" s="230">
        <f t="shared" si="14"/>
        <v>3</v>
      </c>
      <c r="AL29" s="230"/>
      <c r="AM29" s="230">
        <f t="shared" si="15"/>
        <v>0</v>
      </c>
      <c r="AN29" s="230"/>
      <c r="AO29" s="230">
        <f t="shared" si="16"/>
        <v>0</v>
      </c>
      <c r="AP29" s="230"/>
      <c r="AQ29" s="230">
        <f t="shared" si="17"/>
        <v>0</v>
      </c>
      <c r="AR29" s="230">
        <v>1</v>
      </c>
      <c r="AS29" s="230">
        <f t="shared" si="18"/>
        <v>1</v>
      </c>
      <c r="AT29" s="230"/>
      <c r="AU29" s="133">
        <f t="shared" si="19"/>
        <v>0</v>
      </c>
      <c r="AV29" s="230"/>
      <c r="AW29" s="133">
        <f t="shared" si="20"/>
        <v>0</v>
      </c>
      <c r="AX29" s="136">
        <f t="shared" si="21"/>
        <v>4</v>
      </c>
      <c r="AY29" s="233">
        <f t="shared" si="22"/>
        <v>16</v>
      </c>
      <c r="AZ29" s="234">
        <f t="shared" si="23"/>
        <v>136</v>
      </c>
    </row>
    <row r="30" spans="1:52" s="105" customFormat="1" ht="14.25">
      <c r="A30" s="224">
        <v>25</v>
      </c>
      <c r="B30" s="225" t="s">
        <v>43</v>
      </c>
      <c r="C30" s="226">
        <v>25024</v>
      </c>
      <c r="D30" s="227" t="s">
        <v>26</v>
      </c>
      <c r="E30" s="228" t="s">
        <v>28</v>
      </c>
      <c r="F30" s="245" t="s">
        <v>27</v>
      </c>
      <c r="G30" s="224">
        <v>12</v>
      </c>
      <c r="H30" s="230">
        <f t="shared" si="0"/>
        <v>72</v>
      </c>
      <c r="I30" s="230"/>
      <c r="J30" s="230">
        <f t="shared" si="1"/>
        <v>0</v>
      </c>
      <c r="K30" s="230">
        <v>13</v>
      </c>
      <c r="L30" s="230">
        <f t="shared" si="2"/>
        <v>30</v>
      </c>
      <c r="M30" s="231"/>
      <c r="N30" s="230">
        <f t="shared" si="3"/>
        <v>0</v>
      </c>
      <c r="O30" s="231">
        <v>5</v>
      </c>
      <c r="P30" s="231">
        <f t="shared" si="4"/>
        <v>10</v>
      </c>
      <c r="Q30" s="231">
        <v>3</v>
      </c>
      <c r="R30" s="231">
        <f t="shared" si="5"/>
        <v>9</v>
      </c>
      <c r="S30" s="232">
        <f t="shared" si="6"/>
        <v>121</v>
      </c>
      <c r="T30" s="224"/>
      <c r="U30" s="230">
        <f t="shared" si="7"/>
        <v>0</v>
      </c>
      <c r="V30" s="230"/>
      <c r="W30" s="230">
        <f t="shared" si="8"/>
        <v>0</v>
      </c>
      <c r="X30" s="230"/>
      <c r="Y30" s="230">
        <f t="shared" si="9"/>
        <v>0</v>
      </c>
      <c r="Z30" s="230"/>
      <c r="AA30" s="230">
        <f t="shared" si="10"/>
        <v>0</v>
      </c>
      <c r="AB30" s="232">
        <f t="shared" si="11"/>
        <v>0</v>
      </c>
      <c r="AC30" s="224"/>
      <c r="AD30" s="230"/>
      <c r="AE30" s="232"/>
      <c r="AF30" s="224">
        <v>1</v>
      </c>
      <c r="AG30" s="230">
        <f t="shared" si="12"/>
        <v>12</v>
      </c>
      <c r="AH30" s="230"/>
      <c r="AI30" s="230">
        <f t="shared" si="13"/>
        <v>0</v>
      </c>
      <c r="AJ30" s="230">
        <v>1</v>
      </c>
      <c r="AK30" s="230">
        <f t="shared" si="14"/>
        <v>3</v>
      </c>
      <c r="AL30" s="230"/>
      <c r="AM30" s="230">
        <f t="shared" si="15"/>
        <v>0</v>
      </c>
      <c r="AN30" s="230"/>
      <c r="AO30" s="230">
        <f t="shared" si="16"/>
        <v>0</v>
      </c>
      <c r="AP30" s="230"/>
      <c r="AQ30" s="230">
        <f t="shared" si="17"/>
        <v>0</v>
      </c>
      <c r="AR30" s="230"/>
      <c r="AS30" s="230">
        <f t="shared" si="18"/>
        <v>0</v>
      </c>
      <c r="AT30" s="230"/>
      <c r="AU30" s="133">
        <f t="shared" si="19"/>
        <v>0</v>
      </c>
      <c r="AV30" s="230"/>
      <c r="AW30" s="133">
        <f t="shared" si="20"/>
        <v>0</v>
      </c>
      <c r="AX30" s="136">
        <f t="shared" si="21"/>
        <v>3</v>
      </c>
      <c r="AY30" s="233">
        <f t="shared" si="22"/>
        <v>15</v>
      </c>
      <c r="AZ30" s="234">
        <f t="shared" si="23"/>
        <v>136</v>
      </c>
    </row>
    <row r="31" spans="1:52" s="105" customFormat="1" ht="14.25">
      <c r="A31" s="224">
        <v>26</v>
      </c>
      <c r="B31" s="225" t="s">
        <v>54</v>
      </c>
      <c r="C31" s="226">
        <v>22066</v>
      </c>
      <c r="D31" s="227" t="s">
        <v>26</v>
      </c>
      <c r="E31" s="228" t="s">
        <v>28</v>
      </c>
      <c r="F31" s="245" t="s">
        <v>27</v>
      </c>
      <c r="G31" s="224">
        <v>12</v>
      </c>
      <c r="H31" s="230">
        <f t="shared" si="0"/>
        <v>72</v>
      </c>
      <c r="I31" s="230"/>
      <c r="J31" s="230">
        <f t="shared" si="1"/>
        <v>0</v>
      </c>
      <c r="K31" s="230">
        <v>12</v>
      </c>
      <c r="L31" s="230">
        <f t="shared" si="2"/>
        <v>28</v>
      </c>
      <c r="M31" s="231"/>
      <c r="N31" s="230">
        <f t="shared" si="3"/>
        <v>0</v>
      </c>
      <c r="O31" s="231">
        <v>5</v>
      </c>
      <c r="P31" s="231">
        <f t="shared" si="4"/>
        <v>10</v>
      </c>
      <c r="Q31" s="231">
        <v>3</v>
      </c>
      <c r="R31" s="231">
        <f t="shared" si="5"/>
        <v>9</v>
      </c>
      <c r="S31" s="232">
        <f t="shared" si="6"/>
        <v>119</v>
      </c>
      <c r="T31" s="224"/>
      <c r="U31" s="230">
        <f t="shared" si="7"/>
        <v>0</v>
      </c>
      <c r="V31" s="230"/>
      <c r="W31" s="230">
        <f t="shared" si="8"/>
        <v>0</v>
      </c>
      <c r="X31" s="230"/>
      <c r="Y31" s="230">
        <f t="shared" si="9"/>
        <v>0</v>
      </c>
      <c r="Z31" s="230"/>
      <c r="AA31" s="230">
        <f t="shared" si="10"/>
        <v>0</v>
      </c>
      <c r="AB31" s="232">
        <f t="shared" si="11"/>
        <v>0</v>
      </c>
      <c r="AC31" s="224"/>
      <c r="AD31" s="230"/>
      <c r="AE31" s="232"/>
      <c r="AF31" s="224">
        <v>1</v>
      </c>
      <c r="AG31" s="230">
        <f t="shared" si="12"/>
        <v>12</v>
      </c>
      <c r="AH31" s="230"/>
      <c r="AI31" s="230">
        <f t="shared" si="13"/>
        <v>0</v>
      </c>
      <c r="AJ31" s="230">
        <v>1</v>
      </c>
      <c r="AK31" s="230">
        <f t="shared" si="14"/>
        <v>3</v>
      </c>
      <c r="AL31" s="230"/>
      <c r="AM31" s="230">
        <f t="shared" si="15"/>
        <v>0</v>
      </c>
      <c r="AN31" s="230"/>
      <c r="AO31" s="230">
        <f t="shared" si="16"/>
        <v>0</v>
      </c>
      <c r="AP31" s="230"/>
      <c r="AQ31" s="230">
        <f t="shared" si="17"/>
        <v>0</v>
      </c>
      <c r="AR31" s="230"/>
      <c r="AS31" s="230">
        <f t="shared" si="18"/>
        <v>0</v>
      </c>
      <c r="AT31" s="230"/>
      <c r="AU31" s="133">
        <f t="shared" si="19"/>
        <v>0</v>
      </c>
      <c r="AV31" s="230"/>
      <c r="AW31" s="133">
        <f t="shared" si="20"/>
        <v>0</v>
      </c>
      <c r="AX31" s="136">
        <f t="shared" si="21"/>
        <v>3</v>
      </c>
      <c r="AY31" s="233">
        <f t="shared" si="22"/>
        <v>15</v>
      </c>
      <c r="AZ31" s="234">
        <f t="shared" si="23"/>
        <v>134</v>
      </c>
    </row>
    <row r="32" spans="1:52" s="105" customFormat="1" ht="14.25">
      <c r="A32" s="224">
        <v>27</v>
      </c>
      <c r="B32" s="225" t="s">
        <v>35</v>
      </c>
      <c r="C32" s="226">
        <v>23711</v>
      </c>
      <c r="D32" s="227" t="s">
        <v>26</v>
      </c>
      <c r="E32" s="228" t="s">
        <v>28</v>
      </c>
      <c r="F32" s="245" t="s">
        <v>27</v>
      </c>
      <c r="G32" s="224">
        <v>12</v>
      </c>
      <c r="H32" s="230">
        <f t="shared" si="0"/>
        <v>72</v>
      </c>
      <c r="I32" s="230"/>
      <c r="J32" s="230">
        <f t="shared" si="1"/>
        <v>0</v>
      </c>
      <c r="K32" s="230">
        <v>12</v>
      </c>
      <c r="L32" s="230">
        <f t="shared" si="2"/>
        <v>28</v>
      </c>
      <c r="M32" s="231"/>
      <c r="N32" s="230">
        <f t="shared" si="3"/>
        <v>0</v>
      </c>
      <c r="O32" s="231">
        <v>5</v>
      </c>
      <c r="P32" s="231">
        <f t="shared" si="4"/>
        <v>10</v>
      </c>
      <c r="Q32" s="231">
        <v>3</v>
      </c>
      <c r="R32" s="231">
        <f t="shared" si="5"/>
        <v>9</v>
      </c>
      <c r="S32" s="232">
        <f t="shared" si="6"/>
        <v>119</v>
      </c>
      <c r="T32" s="224"/>
      <c r="U32" s="230">
        <f t="shared" si="7"/>
        <v>0</v>
      </c>
      <c r="V32" s="230"/>
      <c r="W32" s="230">
        <f t="shared" si="8"/>
        <v>0</v>
      </c>
      <c r="X32" s="230"/>
      <c r="Y32" s="230">
        <f t="shared" si="9"/>
        <v>0</v>
      </c>
      <c r="Z32" s="230"/>
      <c r="AA32" s="230">
        <f t="shared" si="10"/>
        <v>0</v>
      </c>
      <c r="AB32" s="232">
        <f t="shared" si="11"/>
        <v>0</v>
      </c>
      <c r="AC32" s="224"/>
      <c r="AD32" s="230"/>
      <c r="AE32" s="232"/>
      <c r="AF32" s="224">
        <v>1</v>
      </c>
      <c r="AG32" s="230">
        <f t="shared" si="12"/>
        <v>12</v>
      </c>
      <c r="AH32" s="230"/>
      <c r="AI32" s="230">
        <f t="shared" si="13"/>
        <v>0</v>
      </c>
      <c r="AJ32" s="230">
        <v>1</v>
      </c>
      <c r="AK32" s="230">
        <f t="shared" si="14"/>
        <v>3</v>
      </c>
      <c r="AL32" s="230"/>
      <c r="AM32" s="230">
        <f t="shared" si="15"/>
        <v>0</v>
      </c>
      <c r="AN32" s="230"/>
      <c r="AO32" s="230">
        <f t="shared" si="16"/>
        <v>0</v>
      </c>
      <c r="AP32" s="230"/>
      <c r="AQ32" s="230">
        <f t="shared" si="17"/>
        <v>0</v>
      </c>
      <c r="AR32" s="230"/>
      <c r="AS32" s="230">
        <f t="shared" si="18"/>
        <v>0</v>
      </c>
      <c r="AT32" s="230"/>
      <c r="AU32" s="133">
        <f t="shared" si="19"/>
        <v>0</v>
      </c>
      <c r="AV32" s="230"/>
      <c r="AW32" s="133">
        <f t="shared" si="20"/>
        <v>0</v>
      </c>
      <c r="AX32" s="136">
        <f t="shared" si="21"/>
        <v>3</v>
      </c>
      <c r="AY32" s="233">
        <f t="shared" si="22"/>
        <v>15</v>
      </c>
      <c r="AZ32" s="234">
        <f t="shared" si="23"/>
        <v>134</v>
      </c>
    </row>
    <row r="33" spans="1:53" s="105" customFormat="1" ht="14.25">
      <c r="A33" s="224">
        <v>28</v>
      </c>
      <c r="B33" s="225" t="s">
        <v>39</v>
      </c>
      <c r="C33" s="226">
        <v>21186</v>
      </c>
      <c r="D33" s="227" t="s">
        <v>26</v>
      </c>
      <c r="E33" s="228" t="s">
        <v>28</v>
      </c>
      <c r="F33" s="245" t="s">
        <v>27</v>
      </c>
      <c r="G33" s="224">
        <v>12</v>
      </c>
      <c r="H33" s="230">
        <f t="shared" si="0"/>
        <v>72</v>
      </c>
      <c r="I33" s="230"/>
      <c r="J33" s="230">
        <f t="shared" si="1"/>
        <v>0</v>
      </c>
      <c r="K33" s="230">
        <v>10</v>
      </c>
      <c r="L33" s="230">
        <f t="shared" si="2"/>
        <v>24</v>
      </c>
      <c r="M33" s="231"/>
      <c r="N33" s="230">
        <f t="shared" si="3"/>
        <v>0</v>
      </c>
      <c r="O33" s="231">
        <v>5</v>
      </c>
      <c r="P33" s="231">
        <f t="shared" si="4"/>
        <v>10</v>
      </c>
      <c r="Q33" s="231">
        <v>3</v>
      </c>
      <c r="R33" s="231">
        <f t="shared" si="5"/>
        <v>9</v>
      </c>
      <c r="S33" s="232">
        <f t="shared" si="6"/>
        <v>115</v>
      </c>
      <c r="T33" s="224"/>
      <c r="U33" s="230">
        <f t="shared" si="7"/>
        <v>0</v>
      </c>
      <c r="V33" s="230"/>
      <c r="W33" s="230">
        <f t="shared" si="8"/>
        <v>0</v>
      </c>
      <c r="X33" s="230"/>
      <c r="Y33" s="230">
        <f t="shared" si="9"/>
        <v>0</v>
      </c>
      <c r="Z33" s="230"/>
      <c r="AA33" s="230">
        <f t="shared" si="10"/>
        <v>0</v>
      </c>
      <c r="AB33" s="232">
        <f t="shared" si="11"/>
        <v>0</v>
      </c>
      <c r="AC33" s="224"/>
      <c r="AD33" s="230"/>
      <c r="AE33" s="232"/>
      <c r="AF33" s="224">
        <v>1</v>
      </c>
      <c r="AG33" s="230">
        <f t="shared" si="12"/>
        <v>12</v>
      </c>
      <c r="AH33" s="230"/>
      <c r="AI33" s="230">
        <f t="shared" si="13"/>
        <v>0</v>
      </c>
      <c r="AJ33" s="230">
        <v>2</v>
      </c>
      <c r="AK33" s="230">
        <f t="shared" si="14"/>
        <v>6</v>
      </c>
      <c r="AL33" s="230"/>
      <c r="AM33" s="230">
        <f t="shared" si="15"/>
        <v>0</v>
      </c>
      <c r="AN33" s="230"/>
      <c r="AO33" s="230">
        <f t="shared" si="16"/>
        <v>0</v>
      </c>
      <c r="AP33" s="230"/>
      <c r="AQ33" s="230">
        <f t="shared" si="17"/>
        <v>0</v>
      </c>
      <c r="AR33" s="230"/>
      <c r="AS33" s="230">
        <f t="shared" si="18"/>
        <v>0</v>
      </c>
      <c r="AT33" s="230"/>
      <c r="AU33" s="133">
        <f t="shared" si="19"/>
        <v>0</v>
      </c>
      <c r="AV33" s="230"/>
      <c r="AW33" s="133">
        <f t="shared" si="20"/>
        <v>0</v>
      </c>
      <c r="AX33" s="136">
        <f t="shared" si="21"/>
        <v>6</v>
      </c>
      <c r="AY33" s="233">
        <f t="shared" si="22"/>
        <v>18</v>
      </c>
      <c r="AZ33" s="234">
        <f t="shared" si="23"/>
        <v>133</v>
      </c>
      <c r="BA33" s="57"/>
    </row>
    <row r="34" spans="1:52" s="105" customFormat="1" ht="14.25">
      <c r="A34" s="224">
        <v>29</v>
      </c>
      <c r="B34" s="225" t="s">
        <v>52</v>
      </c>
      <c r="C34" s="226">
        <v>22981</v>
      </c>
      <c r="D34" s="227" t="s">
        <v>26</v>
      </c>
      <c r="E34" s="228" t="s">
        <v>28</v>
      </c>
      <c r="F34" s="245" t="s">
        <v>27</v>
      </c>
      <c r="G34" s="224">
        <v>10</v>
      </c>
      <c r="H34" s="230">
        <f t="shared" si="0"/>
        <v>60</v>
      </c>
      <c r="I34" s="230"/>
      <c r="J34" s="230">
        <f t="shared" si="1"/>
        <v>0</v>
      </c>
      <c r="K34" s="230">
        <v>18</v>
      </c>
      <c r="L34" s="230">
        <f t="shared" si="2"/>
        <v>40</v>
      </c>
      <c r="M34" s="231"/>
      <c r="N34" s="230">
        <f t="shared" si="3"/>
        <v>0</v>
      </c>
      <c r="O34" s="231">
        <v>5</v>
      </c>
      <c r="P34" s="231">
        <f t="shared" si="4"/>
        <v>10</v>
      </c>
      <c r="Q34" s="231">
        <v>3</v>
      </c>
      <c r="R34" s="231">
        <f t="shared" si="5"/>
        <v>9</v>
      </c>
      <c r="S34" s="232">
        <f t="shared" si="6"/>
        <v>119</v>
      </c>
      <c r="T34" s="224"/>
      <c r="U34" s="230">
        <f t="shared" si="7"/>
        <v>0</v>
      </c>
      <c r="V34" s="230"/>
      <c r="W34" s="230">
        <f t="shared" si="8"/>
        <v>0</v>
      </c>
      <c r="X34" s="230"/>
      <c r="Y34" s="230">
        <f t="shared" si="9"/>
        <v>0</v>
      </c>
      <c r="Z34" s="230"/>
      <c r="AA34" s="230">
        <f t="shared" si="10"/>
        <v>0</v>
      </c>
      <c r="AB34" s="232">
        <f t="shared" si="11"/>
        <v>0</v>
      </c>
      <c r="AC34" s="224"/>
      <c r="AD34" s="230"/>
      <c r="AE34" s="232"/>
      <c r="AF34" s="224">
        <v>1</v>
      </c>
      <c r="AG34" s="230">
        <f t="shared" si="12"/>
        <v>12</v>
      </c>
      <c r="AH34" s="230"/>
      <c r="AI34" s="230">
        <f t="shared" si="13"/>
        <v>0</v>
      </c>
      <c r="AJ34" s="230"/>
      <c r="AK34" s="230">
        <f t="shared" si="14"/>
        <v>0</v>
      </c>
      <c r="AL34" s="230"/>
      <c r="AM34" s="230">
        <f t="shared" si="15"/>
        <v>0</v>
      </c>
      <c r="AN34" s="230"/>
      <c r="AO34" s="230">
        <f t="shared" si="16"/>
        <v>0</v>
      </c>
      <c r="AP34" s="230"/>
      <c r="AQ34" s="230">
        <f t="shared" si="17"/>
        <v>0</v>
      </c>
      <c r="AR34" s="230"/>
      <c r="AS34" s="230">
        <f t="shared" si="18"/>
        <v>0</v>
      </c>
      <c r="AT34" s="230"/>
      <c r="AU34" s="133">
        <f t="shared" si="19"/>
        <v>0</v>
      </c>
      <c r="AV34" s="230"/>
      <c r="AW34" s="133">
        <f t="shared" si="20"/>
        <v>0</v>
      </c>
      <c r="AX34" s="136">
        <f t="shared" si="21"/>
        <v>0</v>
      </c>
      <c r="AY34" s="233">
        <f t="shared" si="22"/>
        <v>12</v>
      </c>
      <c r="AZ34" s="234">
        <f t="shared" si="23"/>
        <v>131</v>
      </c>
    </row>
    <row r="35" spans="1:52" s="105" customFormat="1" ht="14.25">
      <c r="A35" s="224">
        <v>30</v>
      </c>
      <c r="B35" s="225" t="s">
        <v>46</v>
      </c>
      <c r="C35" s="226">
        <v>24218</v>
      </c>
      <c r="D35" s="227" t="s">
        <v>26</v>
      </c>
      <c r="E35" s="228" t="s">
        <v>28</v>
      </c>
      <c r="F35" s="245" t="s">
        <v>27</v>
      </c>
      <c r="G35" s="224">
        <v>10</v>
      </c>
      <c r="H35" s="230">
        <f t="shared" si="0"/>
        <v>60</v>
      </c>
      <c r="I35" s="230"/>
      <c r="J35" s="230">
        <f t="shared" si="1"/>
        <v>0</v>
      </c>
      <c r="K35" s="230">
        <v>16</v>
      </c>
      <c r="L35" s="230">
        <f t="shared" si="2"/>
        <v>36</v>
      </c>
      <c r="M35" s="231"/>
      <c r="N35" s="230">
        <f t="shared" si="3"/>
        <v>0</v>
      </c>
      <c r="O35" s="231">
        <v>5</v>
      </c>
      <c r="P35" s="231">
        <f t="shared" si="4"/>
        <v>10</v>
      </c>
      <c r="Q35" s="231">
        <v>3</v>
      </c>
      <c r="R35" s="231">
        <f t="shared" si="5"/>
        <v>9</v>
      </c>
      <c r="S35" s="232">
        <f t="shared" si="6"/>
        <v>115</v>
      </c>
      <c r="T35" s="224"/>
      <c r="U35" s="230">
        <f t="shared" si="7"/>
        <v>0</v>
      </c>
      <c r="V35" s="230"/>
      <c r="W35" s="230">
        <f t="shared" si="8"/>
        <v>0</v>
      </c>
      <c r="X35" s="230"/>
      <c r="Y35" s="230">
        <f t="shared" si="9"/>
        <v>0</v>
      </c>
      <c r="Z35" s="230"/>
      <c r="AA35" s="230">
        <f t="shared" si="10"/>
        <v>0</v>
      </c>
      <c r="AB35" s="232">
        <f t="shared" si="11"/>
        <v>0</v>
      </c>
      <c r="AC35" s="224"/>
      <c r="AD35" s="230"/>
      <c r="AE35" s="232"/>
      <c r="AF35" s="224">
        <v>1</v>
      </c>
      <c r="AG35" s="230">
        <f t="shared" si="12"/>
        <v>12</v>
      </c>
      <c r="AH35" s="230"/>
      <c r="AI35" s="230">
        <f t="shared" si="13"/>
        <v>0</v>
      </c>
      <c r="AJ35" s="230">
        <v>1</v>
      </c>
      <c r="AK35" s="230">
        <f t="shared" si="14"/>
        <v>3</v>
      </c>
      <c r="AL35" s="230"/>
      <c r="AM35" s="230">
        <f t="shared" si="15"/>
        <v>0</v>
      </c>
      <c r="AN35" s="230"/>
      <c r="AO35" s="230">
        <f t="shared" si="16"/>
        <v>0</v>
      </c>
      <c r="AP35" s="230"/>
      <c r="AQ35" s="230">
        <f t="shared" si="17"/>
        <v>0</v>
      </c>
      <c r="AR35" s="230"/>
      <c r="AS35" s="230">
        <f t="shared" si="18"/>
        <v>0</v>
      </c>
      <c r="AT35" s="230"/>
      <c r="AU35" s="133">
        <f t="shared" si="19"/>
        <v>0</v>
      </c>
      <c r="AV35" s="230"/>
      <c r="AW35" s="133">
        <f t="shared" si="20"/>
        <v>0</v>
      </c>
      <c r="AX35" s="136">
        <f t="shared" si="21"/>
        <v>3</v>
      </c>
      <c r="AY35" s="233">
        <f t="shared" si="22"/>
        <v>15</v>
      </c>
      <c r="AZ35" s="234">
        <f t="shared" si="23"/>
        <v>130</v>
      </c>
    </row>
    <row r="36" spans="1:52" s="105" customFormat="1" ht="14.25">
      <c r="A36" s="224">
        <v>31</v>
      </c>
      <c r="B36" s="225" t="s">
        <v>36</v>
      </c>
      <c r="C36" s="226">
        <v>24599</v>
      </c>
      <c r="D36" s="227" t="s">
        <v>26</v>
      </c>
      <c r="E36" s="228" t="s">
        <v>28</v>
      </c>
      <c r="F36" s="245" t="s">
        <v>27</v>
      </c>
      <c r="G36" s="224">
        <v>10</v>
      </c>
      <c r="H36" s="230">
        <f t="shared" si="0"/>
        <v>60</v>
      </c>
      <c r="I36" s="230"/>
      <c r="J36" s="230">
        <f t="shared" si="1"/>
        <v>0</v>
      </c>
      <c r="K36" s="230">
        <v>15</v>
      </c>
      <c r="L36" s="230">
        <f t="shared" si="2"/>
        <v>34</v>
      </c>
      <c r="M36" s="231"/>
      <c r="N36" s="230">
        <f t="shared" si="3"/>
        <v>0</v>
      </c>
      <c r="O36" s="231">
        <v>5</v>
      </c>
      <c r="P36" s="231">
        <f t="shared" si="4"/>
        <v>10</v>
      </c>
      <c r="Q36" s="231">
        <v>3</v>
      </c>
      <c r="R36" s="231">
        <f t="shared" si="5"/>
        <v>9</v>
      </c>
      <c r="S36" s="232">
        <f t="shared" si="6"/>
        <v>113</v>
      </c>
      <c r="T36" s="224"/>
      <c r="U36" s="230">
        <f t="shared" si="7"/>
        <v>0</v>
      </c>
      <c r="V36" s="230"/>
      <c r="W36" s="230">
        <f t="shared" si="8"/>
        <v>0</v>
      </c>
      <c r="X36" s="230"/>
      <c r="Y36" s="230">
        <f t="shared" si="9"/>
        <v>0</v>
      </c>
      <c r="Z36" s="230"/>
      <c r="AA36" s="230">
        <f t="shared" si="10"/>
        <v>0</v>
      </c>
      <c r="AB36" s="232">
        <f t="shared" si="11"/>
        <v>0</v>
      </c>
      <c r="AC36" s="224"/>
      <c r="AD36" s="230"/>
      <c r="AE36" s="232"/>
      <c r="AF36" s="224">
        <v>1</v>
      </c>
      <c r="AG36" s="230">
        <f t="shared" si="12"/>
        <v>12</v>
      </c>
      <c r="AH36" s="230"/>
      <c r="AI36" s="230">
        <f t="shared" si="13"/>
        <v>0</v>
      </c>
      <c r="AJ36" s="230">
        <v>1</v>
      </c>
      <c r="AK36" s="230">
        <f t="shared" si="14"/>
        <v>3</v>
      </c>
      <c r="AL36" s="230"/>
      <c r="AM36" s="230">
        <f t="shared" si="15"/>
        <v>0</v>
      </c>
      <c r="AN36" s="230"/>
      <c r="AO36" s="230">
        <f t="shared" si="16"/>
        <v>0</v>
      </c>
      <c r="AP36" s="230"/>
      <c r="AQ36" s="230">
        <f t="shared" si="17"/>
        <v>0</v>
      </c>
      <c r="AR36" s="230">
        <v>1</v>
      </c>
      <c r="AS36" s="230">
        <f t="shared" si="18"/>
        <v>1</v>
      </c>
      <c r="AT36" s="230"/>
      <c r="AU36" s="133">
        <f t="shared" si="19"/>
        <v>0</v>
      </c>
      <c r="AV36" s="230"/>
      <c r="AW36" s="133">
        <f t="shared" si="20"/>
        <v>0</v>
      </c>
      <c r="AX36" s="136">
        <f t="shared" si="21"/>
        <v>4</v>
      </c>
      <c r="AY36" s="233">
        <f t="shared" si="22"/>
        <v>16</v>
      </c>
      <c r="AZ36" s="234">
        <f t="shared" si="23"/>
        <v>129</v>
      </c>
    </row>
    <row r="37" spans="1:52" s="105" customFormat="1" ht="14.25">
      <c r="A37" s="224">
        <v>32</v>
      </c>
      <c r="B37" s="225" t="s">
        <v>457</v>
      </c>
      <c r="C37" s="226">
        <v>22612</v>
      </c>
      <c r="D37" s="227" t="s">
        <v>26</v>
      </c>
      <c r="E37" s="228" t="s">
        <v>28</v>
      </c>
      <c r="F37" s="245" t="s">
        <v>27</v>
      </c>
      <c r="G37" s="224">
        <v>11</v>
      </c>
      <c r="H37" s="230">
        <f t="shared" si="0"/>
        <v>66</v>
      </c>
      <c r="I37" s="230"/>
      <c r="J37" s="230">
        <f t="shared" si="1"/>
        <v>0</v>
      </c>
      <c r="K37" s="230">
        <v>14</v>
      </c>
      <c r="L37" s="230">
        <f t="shared" si="2"/>
        <v>32</v>
      </c>
      <c r="M37" s="231"/>
      <c r="N37" s="230">
        <f t="shared" si="3"/>
        <v>0</v>
      </c>
      <c r="O37" s="231">
        <v>5</v>
      </c>
      <c r="P37" s="231">
        <f t="shared" si="4"/>
        <v>10</v>
      </c>
      <c r="Q37" s="231">
        <v>2</v>
      </c>
      <c r="R37" s="231">
        <f t="shared" si="5"/>
        <v>6</v>
      </c>
      <c r="S37" s="232">
        <f t="shared" si="6"/>
        <v>114</v>
      </c>
      <c r="T37" s="224"/>
      <c r="U37" s="230">
        <f t="shared" si="7"/>
        <v>0</v>
      </c>
      <c r="V37" s="230"/>
      <c r="W37" s="230">
        <f t="shared" si="8"/>
        <v>0</v>
      </c>
      <c r="X37" s="230"/>
      <c r="Y37" s="230">
        <f t="shared" si="9"/>
        <v>0</v>
      </c>
      <c r="Z37" s="230"/>
      <c r="AA37" s="230">
        <f t="shared" si="10"/>
        <v>0</v>
      </c>
      <c r="AB37" s="232">
        <f t="shared" si="11"/>
        <v>0</v>
      </c>
      <c r="AC37" s="224"/>
      <c r="AD37" s="230"/>
      <c r="AE37" s="232"/>
      <c r="AF37" s="224">
        <v>1</v>
      </c>
      <c r="AG37" s="230">
        <f t="shared" si="12"/>
        <v>12</v>
      </c>
      <c r="AH37" s="230"/>
      <c r="AI37" s="230">
        <f t="shared" si="13"/>
        <v>0</v>
      </c>
      <c r="AJ37" s="230"/>
      <c r="AK37" s="230">
        <f t="shared" si="14"/>
        <v>0</v>
      </c>
      <c r="AL37" s="230"/>
      <c r="AM37" s="230">
        <f t="shared" si="15"/>
        <v>0</v>
      </c>
      <c r="AN37" s="230"/>
      <c r="AO37" s="230">
        <f t="shared" si="16"/>
        <v>0</v>
      </c>
      <c r="AP37" s="230"/>
      <c r="AQ37" s="230">
        <f t="shared" si="17"/>
        <v>0</v>
      </c>
      <c r="AR37" s="230"/>
      <c r="AS37" s="230">
        <f t="shared" si="18"/>
        <v>0</v>
      </c>
      <c r="AT37" s="230"/>
      <c r="AU37" s="133">
        <f t="shared" si="19"/>
        <v>0</v>
      </c>
      <c r="AV37" s="230"/>
      <c r="AW37" s="133">
        <f t="shared" si="20"/>
        <v>0</v>
      </c>
      <c r="AX37" s="136">
        <f t="shared" si="21"/>
        <v>0</v>
      </c>
      <c r="AY37" s="233">
        <f t="shared" si="22"/>
        <v>12</v>
      </c>
      <c r="AZ37" s="234">
        <f t="shared" si="23"/>
        <v>126</v>
      </c>
    </row>
    <row r="38" spans="1:52" s="105" customFormat="1" ht="14.25">
      <c r="A38" s="224">
        <v>33</v>
      </c>
      <c r="B38" s="225" t="s">
        <v>31</v>
      </c>
      <c r="C38" s="226">
        <v>24383</v>
      </c>
      <c r="D38" s="227" t="s">
        <v>26</v>
      </c>
      <c r="E38" s="228" t="s">
        <v>28</v>
      </c>
      <c r="F38" s="245" t="s">
        <v>27</v>
      </c>
      <c r="G38" s="224">
        <v>10</v>
      </c>
      <c r="H38" s="230">
        <f t="shared" si="0"/>
        <v>60</v>
      </c>
      <c r="I38" s="230"/>
      <c r="J38" s="230">
        <f t="shared" si="1"/>
        <v>0</v>
      </c>
      <c r="K38" s="230">
        <v>13</v>
      </c>
      <c r="L38" s="230">
        <f t="shared" si="2"/>
        <v>30</v>
      </c>
      <c r="M38" s="231"/>
      <c r="N38" s="230">
        <f t="shared" si="3"/>
        <v>0</v>
      </c>
      <c r="O38" s="231">
        <v>5</v>
      </c>
      <c r="P38" s="231">
        <f t="shared" si="4"/>
        <v>10</v>
      </c>
      <c r="Q38" s="231">
        <v>3</v>
      </c>
      <c r="R38" s="231">
        <f t="shared" si="5"/>
        <v>9</v>
      </c>
      <c r="S38" s="232">
        <f t="shared" si="6"/>
        <v>109</v>
      </c>
      <c r="T38" s="224"/>
      <c r="U38" s="230">
        <f t="shared" si="7"/>
        <v>0</v>
      </c>
      <c r="V38" s="230"/>
      <c r="W38" s="230">
        <f t="shared" si="8"/>
        <v>0</v>
      </c>
      <c r="X38" s="230"/>
      <c r="Y38" s="230">
        <f t="shared" si="9"/>
        <v>0</v>
      </c>
      <c r="Z38" s="230"/>
      <c r="AA38" s="230">
        <f t="shared" si="10"/>
        <v>0</v>
      </c>
      <c r="AB38" s="232">
        <f t="shared" si="11"/>
        <v>0</v>
      </c>
      <c r="AC38" s="224"/>
      <c r="AD38" s="230"/>
      <c r="AE38" s="232"/>
      <c r="AF38" s="224">
        <v>1</v>
      </c>
      <c r="AG38" s="230">
        <f t="shared" si="12"/>
        <v>12</v>
      </c>
      <c r="AH38" s="230"/>
      <c r="AI38" s="230">
        <f t="shared" si="13"/>
        <v>0</v>
      </c>
      <c r="AJ38" s="230">
        <v>1</v>
      </c>
      <c r="AK38" s="230">
        <f t="shared" si="14"/>
        <v>3</v>
      </c>
      <c r="AL38" s="230"/>
      <c r="AM38" s="230">
        <f t="shared" si="15"/>
        <v>0</v>
      </c>
      <c r="AN38" s="230"/>
      <c r="AO38" s="230">
        <f t="shared" si="16"/>
        <v>0</v>
      </c>
      <c r="AP38" s="230"/>
      <c r="AQ38" s="230">
        <f t="shared" si="17"/>
        <v>0</v>
      </c>
      <c r="AR38" s="230"/>
      <c r="AS38" s="230">
        <f t="shared" si="18"/>
        <v>0</v>
      </c>
      <c r="AT38" s="230"/>
      <c r="AU38" s="133">
        <f t="shared" si="19"/>
        <v>0</v>
      </c>
      <c r="AV38" s="230"/>
      <c r="AW38" s="133">
        <f t="shared" si="20"/>
        <v>0</v>
      </c>
      <c r="AX38" s="136">
        <f t="shared" si="21"/>
        <v>3</v>
      </c>
      <c r="AY38" s="233">
        <f t="shared" si="22"/>
        <v>15</v>
      </c>
      <c r="AZ38" s="234">
        <f t="shared" si="23"/>
        <v>124</v>
      </c>
    </row>
    <row r="39" spans="1:52" s="105" customFormat="1" ht="14.25">
      <c r="A39" s="224">
        <v>34</v>
      </c>
      <c r="B39" s="225" t="s">
        <v>59</v>
      </c>
      <c r="C39" s="226">
        <v>21608</v>
      </c>
      <c r="D39" s="227" t="s">
        <v>26</v>
      </c>
      <c r="E39" s="228" t="s">
        <v>28</v>
      </c>
      <c r="F39" s="245" t="s">
        <v>27</v>
      </c>
      <c r="G39" s="224">
        <v>10</v>
      </c>
      <c r="H39" s="230">
        <f t="shared" si="0"/>
        <v>60</v>
      </c>
      <c r="I39" s="230"/>
      <c r="J39" s="230">
        <f t="shared" si="1"/>
        <v>0</v>
      </c>
      <c r="K39" s="230">
        <v>12</v>
      </c>
      <c r="L39" s="230">
        <f t="shared" si="2"/>
        <v>28</v>
      </c>
      <c r="M39" s="231"/>
      <c r="N39" s="230">
        <f t="shared" si="3"/>
        <v>0</v>
      </c>
      <c r="O39" s="231">
        <v>5</v>
      </c>
      <c r="P39" s="231">
        <f t="shared" si="4"/>
        <v>10</v>
      </c>
      <c r="Q39" s="231">
        <v>3</v>
      </c>
      <c r="R39" s="231">
        <f t="shared" si="5"/>
        <v>9</v>
      </c>
      <c r="S39" s="232">
        <f t="shared" si="6"/>
        <v>107</v>
      </c>
      <c r="T39" s="224"/>
      <c r="U39" s="230">
        <f t="shared" si="7"/>
        <v>0</v>
      </c>
      <c r="V39" s="230"/>
      <c r="W39" s="230">
        <f t="shared" si="8"/>
        <v>0</v>
      </c>
      <c r="X39" s="230"/>
      <c r="Y39" s="230">
        <f t="shared" si="9"/>
        <v>0</v>
      </c>
      <c r="Z39" s="230"/>
      <c r="AA39" s="230">
        <f t="shared" si="10"/>
        <v>0</v>
      </c>
      <c r="AB39" s="232">
        <f t="shared" si="11"/>
        <v>0</v>
      </c>
      <c r="AC39" s="224"/>
      <c r="AD39" s="230"/>
      <c r="AE39" s="232"/>
      <c r="AF39" s="224">
        <v>1</v>
      </c>
      <c r="AG39" s="230">
        <f t="shared" si="12"/>
        <v>12</v>
      </c>
      <c r="AH39" s="230"/>
      <c r="AI39" s="230">
        <f t="shared" si="13"/>
        <v>0</v>
      </c>
      <c r="AJ39" s="230">
        <v>1</v>
      </c>
      <c r="AK39" s="230">
        <f t="shared" si="14"/>
        <v>3</v>
      </c>
      <c r="AL39" s="230"/>
      <c r="AM39" s="230">
        <f t="shared" si="15"/>
        <v>0</v>
      </c>
      <c r="AN39" s="230"/>
      <c r="AO39" s="230">
        <f t="shared" si="16"/>
        <v>0</v>
      </c>
      <c r="AP39" s="230"/>
      <c r="AQ39" s="230">
        <f t="shared" si="17"/>
        <v>0</v>
      </c>
      <c r="AR39" s="230"/>
      <c r="AS39" s="230">
        <f t="shared" si="18"/>
        <v>0</v>
      </c>
      <c r="AT39" s="230"/>
      <c r="AU39" s="133">
        <f t="shared" si="19"/>
        <v>0</v>
      </c>
      <c r="AV39" s="230"/>
      <c r="AW39" s="133">
        <f t="shared" si="20"/>
        <v>0</v>
      </c>
      <c r="AX39" s="136">
        <f t="shared" si="21"/>
        <v>3</v>
      </c>
      <c r="AY39" s="233">
        <f t="shared" si="22"/>
        <v>15</v>
      </c>
      <c r="AZ39" s="234">
        <f t="shared" si="23"/>
        <v>122</v>
      </c>
    </row>
    <row r="40" spans="1:52" s="105" customFormat="1" ht="14.25">
      <c r="A40" s="224">
        <v>35</v>
      </c>
      <c r="B40" s="225" t="s">
        <v>458</v>
      </c>
      <c r="C40" s="226">
        <v>22892</v>
      </c>
      <c r="D40" s="227" t="s">
        <v>26</v>
      </c>
      <c r="E40" s="228" t="s">
        <v>28</v>
      </c>
      <c r="F40" s="245" t="s">
        <v>27</v>
      </c>
      <c r="G40" s="224">
        <v>10</v>
      </c>
      <c r="H40" s="230">
        <f t="shared" si="0"/>
        <v>60</v>
      </c>
      <c r="I40" s="230"/>
      <c r="J40" s="230">
        <f t="shared" si="1"/>
        <v>0</v>
      </c>
      <c r="K40" s="230">
        <v>13</v>
      </c>
      <c r="L40" s="230">
        <f t="shared" si="2"/>
        <v>30</v>
      </c>
      <c r="M40" s="231"/>
      <c r="N40" s="230">
        <f t="shared" si="3"/>
        <v>0</v>
      </c>
      <c r="O40" s="231">
        <v>5</v>
      </c>
      <c r="P40" s="231">
        <f t="shared" si="4"/>
        <v>10</v>
      </c>
      <c r="Q40" s="231">
        <v>3</v>
      </c>
      <c r="R40" s="231">
        <f t="shared" si="5"/>
        <v>9</v>
      </c>
      <c r="S40" s="232">
        <f t="shared" si="6"/>
        <v>109</v>
      </c>
      <c r="T40" s="224"/>
      <c r="U40" s="230">
        <f t="shared" si="7"/>
        <v>0</v>
      </c>
      <c r="V40" s="230"/>
      <c r="W40" s="230">
        <f t="shared" si="8"/>
        <v>0</v>
      </c>
      <c r="X40" s="230"/>
      <c r="Y40" s="230">
        <f t="shared" si="9"/>
        <v>0</v>
      </c>
      <c r="Z40" s="230"/>
      <c r="AA40" s="230">
        <f t="shared" si="10"/>
        <v>0</v>
      </c>
      <c r="AB40" s="232">
        <f t="shared" si="11"/>
        <v>0</v>
      </c>
      <c r="AC40" s="224"/>
      <c r="AD40" s="230"/>
      <c r="AE40" s="232"/>
      <c r="AF40" s="224">
        <v>1</v>
      </c>
      <c r="AG40" s="230">
        <f t="shared" si="12"/>
        <v>12</v>
      </c>
      <c r="AH40" s="230"/>
      <c r="AI40" s="230">
        <f t="shared" si="13"/>
        <v>0</v>
      </c>
      <c r="AJ40" s="230"/>
      <c r="AK40" s="230">
        <f t="shared" si="14"/>
        <v>0</v>
      </c>
      <c r="AL40" s="230"/>
      <c r="AM40" s="230">
        <f t="shared" si="15"/>
        <v>0</v>
      </c>
      <c r="AN40" s="230"/>
      <c r="AO40" s="230">
        <f t="shared" si="16"/>
        <v>0</v>
      </c>
      <c r="AP40" s="230"/>
      <c r="AQ40" s="230">
        <f t="shared" si="17"/>
        <v>0</v>
      </c>
      <c r="AR40" s="230"/>
      <c r="AS40" s="230">
        <f t="shared" si="18"/>
        <v>0</v>
      </c>
      <c r="AT40" s="230"/>
      <c r="AU40" s="133">
        <f t="shared" si="19"/>
        <v>0</v>
      </c>
      <c r="AV40" s="230"/>
      <c r="AW40" s="133">
        <f t="shared" si="20"/>
        <v>0</v>
      </c>
      <c r="AX40" s="136">
        <f t="shared" si="21"/>
        <v>0</v>
      </c>
      <c r="AY40" s="233">
        <f t="shared" si="22"/>
        <v>12</v>
      </c>
      <c r="AZ40" s="234">
        <f t="shared" si="23"/>
        <v>121</v>
      </c>
    </row>
    <row r="41" spans="1:52" s="105" customFormat="1" ht="18" customHeight="1">
      <c r="A41" s="224">
        <v>36</v>
      </c>
      <c r="B41" s="225" t="s">
        <v>364</v>
      </c>
      <c r="C41" s="226">
        <v>23683</v>
      </c>
      <c r="D41" s="225" t="s">
        <v>26</v>
      </c>
      <c r="E41" s="225" t="s">
        <v>28</v>
      </c>
      <c r="F41" s="225" t="s">
        <v>27</v>
      </c>
      <c r="G41" s="230">
        <v>9</v>
      </c>
      <c r="H41" s="230">
        <f t="shared" si="0"/>
        <v>54</v>
      </c>
      <c r="I41" s="230"/>
      <c r="J41" s="230">
        <f t="shared" si="1"/>
        <v>0</v>
      </c>
      <c r="K41" s="230">
        <v>16</v>
      </c>
      <c r="L41" s="230">
        <f t="shared" si="2"/>
        <v>36</v>
      </c>
      <c r="M41" s="230"/>
      <c r="N41" s="230">
        <f t="shared" si="3"/>
        <v>0</v>
      </c>
      <c r="O41" s="230">
        <v>5</v>
      </c>
      <c r="P41" s="230">
        <f t="shared" si="4"/>
        <v>10</v>
      </c>
      <c r="Q41" s="230"/>
      <c r="R41" s="230">
        <f t="shared" si="5"/>
        <v>0</v>
      </c>
      <c r="S41" s="230">
        <f t="shared" si="6"/>
        <v>100</v>
      </c>
      <c r="T41" s="230"/>
      <c r="U41" s="230">
        <f t="shared" si="7"/>
        <v>0</v>
      </c>
      <c r="V41" s="230"/>
      <c r="W41" s="230">
        <f t="shared" si="8"/>
        <v>0</v>
      </c>
      <c r="X41" s="230"/>
      <c r="Y41" s="230">
        <f t="shared" si="9"/>
        <v>0</v>
      </c>
      <c r="Z41" s="230"/>
      <c r="AA41" s="230">
        <f t="shared" si="10"/>
        <v>0</v>
      </c>
      <c r="AB41" s="230">
        <f t="shared" si="11"/>
        <v>0</v>
      </c>
      <c r="AC41" s="230"/>
      <c r="AD41" s="230"/>
      <c r="AE41" s="230"/>
      <c r="AF41" s="230">
        <v>1</v>
      </c>
      <c r="AG41" s="230">
        <f t="shared" si="12"/>
        <v>12</v>
      </c>
      <c r="AH41" s="230"/>
      <c r="AI41" s="230">
        <f t="shared" si="13"/>
        <v>0</v>
      </c>
      <c r="AJ41" s="230">
        <v>1</v>
      </c>
      <c r="AK41" s="230">
        <f t="shared" si="14"/>
        <v>3</v>
      </c>
      <c r="AL41" s="230"/>
      <c r="AM41" s="230">
        <f t="shared" si="15"/>
        <v>0</v>
      </c>
      <c r="AN41" s="230"/>
      <c r="AO41" s="230">
        <f t="shared" si="16"/>
        <v>0</v>
      </c>
      <c r="AP41" s="230"/>
      <c r="AQ41" s="230">
        <f t="shared" si="17"/>
        <v>0</v>
      </c>
      <c r="AR41" s="230"/>
      <c r="AS41" s="230">
        <f t="shared" si="18"/>
        <v>0</v>
      </c>
      <c r="AT41" s="230"/>
      <c r="AU41" s="133">
        <f t="shared" si="19"/>
        <v>0</v>
      </c>
      <c r="AV41" s="230"/>
      <c r="AW41" s="133">
        <f t="shared" si="20"/>
        <v>0</v>
      </c>
      <c r="AX41" s="136">
        <f t="shared" si="21"/>
        <v>3</v>
      </c>
      <c r="AY41" s="246">
        <f t="shared" si="22"/>
        <v>15</v>
      </c>
      <c r="AZ41" s="246">
        <f t="shared" si="23"/>
        <v>115</v>
      </c>
    </row>
    <row r="42" spans="5:6" s="57" customFormat="1" ht="13.5">
      <c r="E42" s="58"/>
      <c r="F42" s="59"/>
    </row>
    <row r="43" spans="5:6" s="57" customFormat="1" ht="13.5">
      <c r="E43" s="58"/>
      <c r="F43" s="59"/>
    </row>
    <row r="46" ht="13.5">
      <c r="B46" s="57"/>
    </row>
  </sheetData>
  <sheetProtection formatColumns="0"/>
  <mergeCells count="13">
    <mergeCell ref="A4:D4"/>
    <mergeCell ref="AZ4:AZ5"/>
    <mergeCell ref="C5:D5"/>
    <mergeCell ref="G4:S4"/>
    <mergeCell ref="T4:AB4"/>
    <mergeCell ref="AC4:AE4"/>
    <mergeCell ref="AF4:AY4"/>
    <mergeCell ref="A2:AZ2"/>
    <mergeCell ref="A3:AZ3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8"/>
  <sheetViews>
    <sheetView zoomScale="85" zoomScaleNormal="85" zoomScalePageLayoutView="0" workbookViewId="0" topLeftCell="C14">
      <selection activeCell="B43" sqref="B43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6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50" width="4.140625" style="6" customWidth="1"/>
    <col min="51" max="51" width="4.421875" style="6" customWidth="1"/>
    <col min="52" max="52" width="7.421875" style="6" customWidth="1"/>
    <col min="53" max="16384" width="9.140625" style="1" customWidth="1"/>
  </cols>
  <sheetData>
    <row r="1" spans="1:52" ht="21.75">
      <c r="A1" s="266" t="s">
        <v>353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18.7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361" t="s">
        <v>371</v>
      </c>
      <c r="B3" s="362"/>
      <c r="C3" s="362"/>
      <c r="D3" s="363"/>
      <c r="E3" s="39"/>
      <c r="F3" s="40"/>
      <c r="G3" s="371" t="s">
        <v>6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T3" s="361" t="s">
        <v>11</v>
      </c>
      <c r="U3" s="362"/>
      <c r="V3" s="362"/>
      <c r="W3" s="362"/>
      <c r="X3" s="362"/>
      <c r="Y3" s="362"/>
      <c r="Z3" s="362"/>
      <c r="AA3" s="362"/>
      <c r="AB3" s="363"/>
      <c r="AC3" s="392" t="s">
        <v>12</v>
      </c>
      <c r="AD3" s="393"/>
      <c r="AE3" s="394"/>
      <c r="AF3" s="392" t="s">
        <v>23</v>
      </c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4"/>
      <c r="AZ3" s="359" t="s">
        <v>24</v>
      </c>
    </row>
    <row r="4" spans="1:52" ht="120" customHeight="1">
      <c r="A4" s="41" t="s">
        <v>372</v>
      </c>
      <c r="B4" s="42" t="s">
        <v>0</v>
      </c>
      <c r="C4" s="367" t="s">
        <v>1</v>
      </c>
      <c r="D4" s="368"/>
      <c r="E4" s="43"/>
      <c r="F4" s="44"/>
      <c r="G4" s="45" t="s">
        <v>2</v>
      </c>
      <c r="H4" s="45" t="s">
        <v>3</v>
      </c>
      <c r="I4" s="45" t="s">
        <v>367</v>
      </c>
      <c r="J4" s="45" t="s">
        <v>3</v>
      </c>
      <c r="K4" s="45" t="s">
        <v>4</v>
      </c>
      <c r="L4" s="45" t="s">
        <v>3</v>
      </c>
      <c r="M4" s="45" t="s">
        <v>368</v>
      </c>
      <c r="N4" s="45" t="s">
        <v>3</v>
      </c>
      <c r="O4" s="46" t="s">
        <v>379</v>
      </c>
      <c r="P4" s="45" t="s">
        <v>3</v>
      </c>
      <c r="Q4" s="45" t="s">
        <v>380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47" t="s">
        <v>22</v>
      </c>
      <c r="AZ4" s="360"/>
    </row>
    <row r="5" spans="1:52" s="105" customFormat="1" ht="14.25">
      <c r="A5" s="224">
        <v>1</v>
      </c>
      <c r="B5" s="225" t="s">
        <v>286</v>
      </c>
      <c r="C5" s="226">
        <v>23932</v>
      </c>
      <c r="D5" s="227" t="s">
        <v>40</v>
      </c>
      <c r="E5" s="228" t="s">
        <v>28</v>
      </c>
      <c r="F5" s="225" t="s">
        <v>263</v>
      </c>
      <c r="G5" s="229">
        <v>12</v>
      </c>
      <c r="H5" s="230">
        <f aca="true" t="shared" si="0" ref="H5:H37">G5*6</f>
        <v>72</v>
      </c>
      <c r="I5" s="230"/>
      <c r="J5" s="230">
        <f aca="true" t="shared" si="1" ref="J5:J37">I5*6</f>
        <v>0</v>
      </c>
      <c r="K5" s="230">
        <v>15</v>
      </c>
      <c r="L5" s="230">
        <f aca="true" t="shared" si="2" ref="L5:L37">IF(K5&gt;4,K5*2+4,K5*3)</f>
        <v>34</v>
      </c>
      <c r="M5" s="231"/>
      <c r="N5" s="230">
        <f aca="true" t="shared" si="3" ref="N5:N37">IF(M5&gt;4,M5*2+4,M5*3)</f>
        <v>0</v>
      </c>
      <c r="O5" s="231">
        <v>5</v>
      </c>
      <c r="P5" s="231">
        <f aca="true" t="shared" si="4" ref="P5:P37">O5*2</f>
        <v>10</v>
      </c>
      <c r="Q5" s="231">
        <v>3</v>
      </c>
      <c r="R5" s="231">
        <f aca="true" t="shared" si="5" ref="R5:R37">Q5*3</f>
        <v>9</v>
      </c>
      <c r="S5" s="232">
        <f aca="true" t="shared" si="6" ref="S5:S37">H5+J5+L5+N5+P5+R5</f>
        <v>125</v>
      </c>
      <c r="T5" s="224"/>
      <c r="U5" s="230">
        <f aca="true" t="shared" si="7" ref="U5:U37">IF(T5=0,0,6)</f>
        <v>0</v>
      </c>
      <c r="V5" s="230"/>
      <c r="W5" s="230">
        <f aca="true" t="shared" si="8" ref="W5:W37">V5*4</f>
        <v>0</v>
      </c>
      <c r="X5" s="230">
        <v>2</v>
      </c>
      <c r="Y5" s="230">
        <f aca="true" t="shared" si="9" ref="Y5:Y37">X5*3</f>
        <v>6</v>
      </c>
      <c r="Z5" s="230"/>
      <c r="AA5" s="230">
        <f aca="true" t="shared" si="10" ref="AA5:AA37">IF(Z5=0,0,6)</f>
        <v>0</v>
      </c>
      <c r="AB5" s="232">
        <f aca="true" t="shared" si="11" ref="AB5:AB37">U5+W5+Y5+AA5</f>
        <v>6</v>
      </c>
      <c r="AC5" s="224"/>
      <c r="AD5" s="230"/>
      <c r="AE5" s="232"/>
      <c r="AF5" s="224">
        <v>1</v>
      </c>
      <c r="AG5" s="230">
        <f aca="true" t="shared" si="12" ref="AG5:AG37">AF5*12</f>
        <v>12</v>
      </c>
      <c r="AH5" s="230"/>
      <c r="AI5" s="230">
        <f aca="true" t="shared" si="13" ref="AI5:AI37">AH5*5</f>
        <v>0</v>
      </c>
      <c r="AJ5" s="230">
        <v>1</v>
      </c>
      <c r="AK5" s="230">
        <f aca="true" t="shared" si="14" ref="AK5:AK37">AJ5*3</f>
        <v>3</v>
      </c>
      <c r="AL5" s="230"/>
      <c r="AM5" s="230">
        <f aca="true" t="shared" si="15" ref="AM5:AM37">AL5*1</f>
        <v>0</v>
      </c>
      <c r="AN5" s="230"/>
      <c r="AO5" s="230">
        <f aca="true" t="shared" si="16" ref="AO5:AO37">AN5*5</f>
        <v>0</v>
      </c>
      <c r="AP5" s="230"/>
      <c r="AQ5" s="230">
        <f aca="true" t="shared" si="17" ref="AQ5:AQ37">AP5*5</f>
        <v>0</v>
      </c>
      <c r="AR5" s="230"/>
      <c r="AS5" s="230">
        <f aca="true" t="shared" si="18" ref="AS5:AS37">AR5*1</f>
        <v>0</v>
      </c>
      <c r="AT5" s="133"/>
      <c r="AU5" s="133">
        <f aca="true" t="shared" si="19" ref="AU5:AU37">AT5*0.5</f>
        <v>0</v>
      </c>
      <c r="AV5" s="133"/>
      <c r="AW5" s="133">
        <f aca="true" t="shared" si="20" ref="AW5:AW37">AV5*1</f>
        <v>0</v>
      </c>
      <c r="AX5" s="136">
        <f aca="true" t="shared" si="21" ref="AX5:AX37">IF(AI5+AK5+AM5+AO5+AQ5+AS5+AU5+AW5&gt;10,10,AI5+AK5+AM5+AO5+AQ5+AS5+AU5+AW5)</f>
        <v>3</v>
      </c>
      <c r="AY5" s="233">
        <f aca="true" t="shared" si="22" ref="AY5:AY37">AG5+AX5</f>
        <v>15</v>
      </c>
      <c r="AZ5" s="234">
        <f aca="true" t="shared" si="23" ref="AZ5:AZ37">S5+AB5+AY5</f>
        <v>146</v>
      </c>
    </row>
    <row r="6" spans="1:52" s="105" customFormat="1" ht="14.25">
      <c r="A6" s="224">
        <v>2</v>
      </c>
      <c r="B6" s="225" t="s">
        <v>346</v>
      </c>
      <c r="C6" s="226">
        <v>19532</v>
      </c>
      <c r="D6" s="227" t="s">
        <v>40</v>
      </c>
      <c r="E6" s="228" t="s">
        <v>28</v>
      </c>
      <c r="F6" s="225" t="s">
        <v>263</v>
      </c>
      <c r="G6" s="229">
        <v>12</v>
      </c>
      <c r="H6" s="230">
        <f t="shared" si="0"/>
        <v>72</v>
      </c>
      <c r="I6" s="230"/>
      <c r="J6" s="230">
        <f t="shared" si="1"/>
        <v>0</v>
      </c>
      <c r="K6" s="230">
        <v>17</v>
      </c>
      <c r="L6" s="230">
        <f t="shared" si="2"/>
        <v>38</v>
      </c>
      <c r="M6" s="231"/>
      <c r="N6" s="230">
        <f t="shared" si="3"/>
        <v>0</v>
      </c>
      <c r="O6" s="231">
        <v>5</v>
      </c>
      <c r="P6" s="231">
        <f t="shared" si="4"/>
        <v>10</v>
      </c>
      <c r="Q6" s="231">
        <v>3</v>
      </c>
      <c r="R6" s="231">
        <f t="shared" si="5"/>
        <v>9</v>
      </c>
      <c r="S6" s="232">
        <f t="shared" si="6"/>
        <v>129</v>
      </c>
      <c r="T6" s="224"/>
      <c r="U6" s="230">
        <f t="shared" si="7"/>
        <v>0</v>
      </c>
      <c r="V6" s="230"/>
      <c r="W6" s="230">
        <f t="shared" si="8"/>
        <v>0</v>
      </c>
      <c r="X6" s="230"/>
      <c r="Y6" s="230">
        <f t="shared" si="9"/>
        <v>0</v>
      </c>
      <c r="Z6" s="230"/>
      <c r="AA6" s="230">
        <f t="shared" si="10"/>
        <v>0</v>
      </c>
      <c r="AB6" s="232">
        <f t="shared" si="11"/>
        <v>0</v>
      </c>
      <c r="AC6" s="224"/>
      <c r="AD6" s="230"/>
      <c r="AE6" s="232" t="s">
        <v>119</v>
      </c>
      <c r="AF6" s="224">
        <v>1</v>
      </c>
      <c r="AG6" s="230">
        <f t="shared" si="12"/>
        <v>12</v>
      </c>
      <c r="AH6" s="230"/>
      <c r="AI6" s="230">
        <f t="shared" si="13"/>
        <v>0</v>
      </c>
      <c r="AJ6" s="230">
        <v>1</v>
      </c>
      <c r="AK6" s="230">
        <f t="shared" si="14"/>
        <v>3</v>
      </c>
      <c r="AL6" s="230"/>
      <c r="AM6" s="230">
        <f t="shared" si="15"/>
        <v>0</v>
      </c>
      <c r="AN6" s="230"/>
      <c r="AO6" s="230">
        <f t="shared" si="16"/>
        <v>0</v>
      </c>
      <c r="AP6" s="230"/>
      <c r="AQ6" s="230">
        <f t="shared" si="17"/>
        <v>0</v>
      </c>
      <c r="AR6" s="230"/>
      <c r="AS6" s="230">
        <f t="shared" si="18"/>
        <v>0</v>
      </c>
      <c r="AT6" s="230"/>
      <c r="AU6" s="133">
        <f t="shared" si="19"/>
        <v>0</v>
      </c>
      <c r="AV6" s="230"/>
      <c r="AW6" s="133">
        <f t="shared" si="20"/>
        <v>0</v>
      </c>
      <c r="AX6" s="136">
        <f t="shared" si="21"/>
        <v>3</v>
      </c>
      <c r="AY6" s="233">
        <f t="shared" si="22"/>
        <v>15</v>
      </c>
      <c r="AZ6" s="234">
        <f t="shared" si="23"/>
        <v>144</v>
      </c>
    </row>
    <row r="7" spans="1:52" s="105" customFormat="1" ht="14.25">
      <c r="A7" s="224">
        <v>3</v>
      </c>
      <c r="B7" s="225" t="s">
        <v>268</v>
      </c>
      <c r="C7" s="226">
        <v>23504</v>
      </c>
      <c r="D7" s="227" t="s">
        <v>40</v>
      </c>
      <c r="E7" s="228" t="s">
        <v>28</v>
      </c>
      <c r="F7" s="225" t="s">
        <v>263</v>
      </c>
      <c r="G7" s="229">
        <v>12</v>
      </c>
      <c r="H7" s="230">
        <f t="shared" si="0"/>
        <v>72</v>
      </c>
      <c r="I7" s="230"/>
      <c r="J7" s="230">
        <f t="shared" si="1"/>
        <v>0</v>
      </c>
      <c r="K7" s="230">
        <v>17</v>
      </c>
      <c r="L7" s="230">
        <f t="shared" si="2"/>
        <v>38</v>
      </c>
      <c r="M7" s="231"/>
      <c r="N7" s="230">
        <f t="shared" si="3"/>
        <v>0</v>
      </c>
      <c r="O7" s="231">
        <v>5</v>
      </c>
      <c r="P7" s="231">
        <f t="shared" si="4"/>
        <v>10</v>
      </c>
      <c r="Q7" s="231">
        <v>3</v>
      </c>
      <c r="R7" s="231">
        <f t="shared" si="5"/>
        <v>9</v>
      </c>
      <c r="S7" s="232">
        <f t="shared" si="6"/>
        <v>129</v>
      </c>
      <c r="T7" s="224"/>
      <c r="U7" s="230">
        <f t="shared" si="7"/>
        <v>0</v>
      </c>
      <c r="V7" s="230"/>
      <c r="W7" s="230">
        <f t="shared" si="8"/>
        <v>0</v>
      </c>
      <c r="X7" s="230">
        <v>1</v>
      </c>
      <c r="Y7" s="230">
        <f t="shared" si="9"/>
        <v>3</v>
      </c>
      <c r="Z7" s="230"/>
      <c r="AA7" s="230">
        <f t="shared" si="10"/>
        <v>0</v>
      </c>
      <c r="AB7" s="232">
        <f t="shared" si="11"/>
        <v>3</v>
      </c>
      <c r="AC7" s="224"/>
      <c r="AD7" s="230"/>
      <c r="AE7" s="232"/>
      <c r="AF7" s="224">
        <v>1</v>
      </c>
      <c r="AG7" s="230">
        <f t="shared" si="12"/>
        <v>12</v>
      </c>
      <c r="AH7" s="230"/>
      <c r="AI7" s="230">
        <f t="shared" si="13"/>
        <v>0</v>
      </c>
      <c r="AJ7" s="230"/>
      <c r="AK7" s="230">
        <f t="shared" si="14"/>
        <v>0</v>
      </c>
      <c r="AL7" s="230"/>
      <c r="AM7" s="230">
        <f t="shared" si="15"/>
        <v>0</v>
      </c>
      <c r="AN7" s="230"/>
      <c r="AO7" s="230">
        <f t="shared" si="16"/>
        <v>0</v>
      </c>
      <c r="AP7" s="230"/>
      <c r="AQ7" s="230">
        <f t="shared" si="17"/>
        <v>0</v>
      </c>
      <c r="AR7" s="230"/>
      <c r="AS7" s="230">
        <f t="shared" si="18"/>
        <v>0</v>
      </c>
      <c r="AT7" s="230"/>
      <c r="AU7" s="133">
        <f t="shared" si="19"/>
        <v>0</v>
      </c>
      <c r="AV7" s="230"/>
      <c r="AW7" s="133">
        <f t="shared" si="20"/>
        <v>0</v>
      </c>
      <c r="AX7" s="136">
        <f t="shared" si="21"/>
        <v>0</v>
      </c>
      <c r="AY7" s="233">
        <f t="shared" si="22"/>
        <v>12</v>
      </c>
      <c r="AZ7" s="234">
        <f t="shared" si="23"/>
        <v>144</v>
      </c>
    </row>
    <row r="8" spans="1:52" s="105" customFormat="1" ht="14.25">
      <c r="A8" s="224">
        <v>4</v>
      </c>
      <c r="B8" s="225" t="s">
        <v>269</v>
      </c>
      <c r="C8" s="226">
        <v>21555</v>
      </c>
      <c r="D8" s="227" t="s">
        <v>40</v>
      </c>
      <c r="E8" s="228" t="s">
        <v>28</v>
      </c>
      <c r="F8" s="225" t="s">
        <v>263</v>
      </c>
      <c r="G8" s="229">
        <v>12</v>
      </c>
      <c r="H8" s="230">
        <f t="shared" si="0"/>
        <v>72</v>
      </c>
      <c r="I8" s="230"/>
      <c r="J8" s="230">
        <f t="shared" si="1"/>
        <v>0</v>
      </c>
      <c r="K8" s="230">
        <v>16</v>
      </c>
      <c r="L8" s="230">
        <f t="shared" si="2"/>
        <v>36</v>
      </c>
      <c r="M8" s="231"/>
      <c r="N8" s="230">
        <f t="shared" si="3"/>
        <v>0</v>
      </c>
      <c r="O8" s="231">
        <v>5</v>
      </c>
      <c r="P8" s="231">
        <f t="shared" si="4"/>
        <v>10</v>
      </c>
      <c r="Q8" s="231">
        <v>3</v>
      </c>
      <c r="R8" s="231">
        <f t="shared" si="5"/>
        <v>9</v>
      </c>
      <c r="S8" s="232">
        <f t="shared" si="6"/>
        <v>127</v>
      </c>
      <c r="T8" s="224"/>
      <c r="U8" s="230">
        <f t="shared" si="7"/>
        <v>0</v>
      </c>
      <c r="V8" s="230"/>
      <c r="W8" s="230">
        <f t="shared" si="8"/>
        <v>0</v>
      </c>
      <c r="X8" s="230"/>
      <c r="Y8" s="230">
        <f t="shared" si="9"/>
        <v>0</v>
      </c>
      <c r="Z8" s="230"/>
      <c r="AA8" s="230">
        <f t="shared" si="10"/>
        <v>0</v>
      </c>
      <c r="AB8" s="232">
        <f t="shared" si="11"/>
        <v>0</v>
      </c>
      <c r="AC8" s="224"/>
      <c r="AD8" s="230"/>
      <c r="AE8" s="232"/>
      <c r="AF8" s="224">
        <v>1</v>
      </c>
      <c r="AG8" s="230">
        <f t="shared" si="12"/>
        <v>12</v>
      </c>
      <c r="AH8" s="230"/>
      <c r="AI8" s="230">
        <f t="shared" si="13"/>
        <v>0</v>
      </c>
      <c r="AJ8" s="230">
        <v>1</v>
      </c>
      <c r="AK8" s="230">
        <f t="shared" si="14"/>
        <v>3</v>
      </c>
      <c r="AL8" s="230"/>
      <c r="AM8" s="230">
        <f t="shared" si="15"/>
        <v>0</v>
      </c>
      <c r="AN8" s="230"/>
      <c r="AO8" s="230">
        <f t="shared" si="16"/>
        <v>0</v>
      </c>
      <c r="AP8" s="230"/>
      <c r="AQ8" s="230">
        <f t="shared" si="17"/>
        <v>0</v>
      </c>
      <c r="AR8" s="230"/>
      <c r="AS8" s="230">
        <f t="shared" si="18"/>
        <v>0</v>
      </c>
      <c r="AT8" s="230"/>
      <c r="AU8" s="133">
        <f t="shared" si="19"/>
        <v>0</v>
      </c>
      <c r="AV8" s="230"/>
      <c r="AW8" s="133">
        <f t="shared" si="20"/>
        <v>0</v>
      </c>
      <c r="AX8" s="136">
        <f t="shared" si="21"/>
        <v>3</v>
      </c>
      <c r="AY8" s="233">
        <f t="shared" si="22"/>
        <v>15</v>
      </c>
      <c r="AZ8" s="234">
        <f t="shared" si="23"/>
        <v>142</v>
      </c>
    </row>
    <row r="9" spans="1:52" s="105" customFormat="1" ht="15" customHeight="1">
      <c r="A9" s="224">
        <v>5</v>
      </c>
      <c r="B9" s="225" t="s">
        <v>277</v>
      </c>
      <c r="C9" s="226">
        <v>22249</v>
      </c>
      <c r="D9" s="227" t="s">
        <v>40</v>
      </c>
      <c r="E9" s="228" t="s">
        <v>28</v>
      </c>
      <c r="F9" s="225" t="s">
        <v>263</v>
      </c>
      <c r="G9" s="229">
        <v>12</v>
      </c>
      <c r="H9" s="230">
        <f t="shared" si="0"/>
        <v>72</v>
      </c>
      <c r="I9" s="230"/>
      <c r="J9" s="230">
        <f t="shared" si="1"/>
        <v>0</v>
      </c>
      <c r="K9" s="230">
        <v>16</v>
      </c>
      <c r="L9" s="230">
        <f t="shared" si="2"/>
        <v>36</v>
      </c>
      <c r="M9" s="231"/>
      <c r="N9" s="230">
        <f t="shared" si="3"/>
        <v>0</v>
      </c>
      <c r="O9" s="231">
        <v>5</v>
      </c>
      <c r="P9" s="231">
        <f t="shared" si="4"/>
        <v>10</v>
      </c>
      <c r="Q9" s="231">
        <v>3</v>
      </c>
      <c r="R9" s="231">
        <f t="shared" si="5"/>
        <v>9</v>
      </c>
      <c r="S9" s="232">
        <f t="shared" si="6"/>
        <v>127</v>
      </c>
      <c r="T9" s="224"/>
      <c r="U9" s="230">
        <f t="shared" si="7"/>
        <v>0</v>
      </c>
      <c r="V9" s="230"/>
      <c r="W9" s="230">
        <f t="shared" si="8"/>
        <v>0</v>
      </c>
      <c r="X9" s="230"/>
      <c r="Y9" s="230">
        <f t="shared" si="9"/>
        <v>0</v>
      </c>
      <c r="Z9" s="230"/>
      <c r="AA9" s="230">
        <f t="shared" si="10"/>
        <v>0</v>
      </c>
      <c r="AB9" s="232">
        <f t="shared" si="11"/>
        <v>0</v>
      </c>
      <c r="AC9" s="224"/>
      <c r="AD9" s="230"/>
      <c r="AE9" s="232"/>
      <c r="AF9" s="224">
        <v>1</v>
      </c>
      <c r="AG9" s="230">
        <f t="shared" si="12"/>
        <v>12</v>
      </c>
      <c r="AH9" s="230"/>
      <c r="AI9" s="230">
        <f t="shared" si="13"/>
        <v>0</v>
      </c>
      <c r="AJ9" s="230">
        <v>1</v>
      </c>
      <c r="AK9" s="230">
        <f t="shared" si="14"/>
        <v>3</v>
      </c>
      <c r="AL9" s="230"/>
      <c r="AM9" s="230">
        <f t="shared" si="15"/>
        <v>0</v>
      </c>
      <c r="AN9" s="230"/>
      <c r="AO9" s="230">
        <f t="shared" si="16"/>
        <v>0</v>
      </c>
      <c r="AP9" s="230"/>
      <c r="AQ9" s="230">
        <f t="shared" si="17"/>
        <v>0</v>
      </c>
      <c r="AR9" s="230"/>
      <c r="AS9" s="230">
        <f t="shared" si="18"/>
        <v>0</v>
      </c>
      <c r="AT9" s="230"/>
      <c r="AU9" s="133">
        <f t="shared" si="19"/>
        <v>0</v>
      </c>
      <c r="AV9" s="230"/>
      <c r="AW9" s="133">
        <f t="shared" si="20"/>
        <v>0</v>
      </c>
      <c r="AX9" s="136">
        <f t="shared" si="21"/>
        <v>3</v>
      </c>
      <c r="AY9" s="233">
        <f t="shared" si="22"/>
        <v>15</v>
      </c>
      <c r="AZ9" s="234">
        <f t="shared" si="23"/>
        <v>142</v>
      </c>
    </row>
    <row r="10" spans="1:52" s="105" customFormat="1" ht="14.25">
      <c r="A10" s="224">
        <v>6</v>
      </c>
      <c r="B10" s="225" t="s">
        <v>284</v>
      </c>
      <c r="C10" s="226">
        <v>23187</v>
      </c>
      <c r="D10" s="227" t="s">
        <v>40</v>
      </c>
      <c r="E10" s="228" t="s">
        <v>28</v>
      </c>
      <c r="F10" s="225" t="s">
        <v>263</v>
      </c>
      <c r="G10" s="229">
        <v>12</v>
      </c>
      <c r="H10" s="230">
        <f t="shared" si="0"/>
        <v>72</v>
      </c>
      <c r="I10" s="230"/>
      <c r="J10" s="230">
        <f t="shared" si="1"/>
        <v>0</v>
      </c>
      <c r="K10" s="230">
        <v>16</v>
      </c>
      <c r="L10" s="230">
        <f t="shared" si="2"/>
        <v>36</v>
      </c>
      <c r="M10" s="231"/>
      <c r="N10" s="230">
        <f t="shared" si="3"/>
        <v>0</v>
      </c>
      <c r="O10" s="231">
        <v>5</v>
      </c>
      <c r="P10" s="231">
        <f t="shared" si="4"/>
        <v>10</v>
      </c>
      <c r="Q10" s="231">
        <v>3</v>
      </c>
      <c r="R10" s="231">
        <f t="shared" si="5"/>
        <v>9</v>
      </c>
      <c r="S10" s="232">
        <f t="shared" si="6"/>
        <v>127</v>
      </c>
      <c r="T10" s="224"/>
      <c r="U10" s="230">
        <f t="shared" si="7"/>
        <v>0</v>
      </c>
      <c r="V10" s="230"/>
      <c r="W10" s="230">
        <f t="shared" si="8"/>
        <v>0</v>
      </c>
      <c r="X10" s="230"/>
      <c r="Y10" s="230">
        <f t="shared" si="9"/>
        <v>0</v>
      </c>
      <c r="Z10" s="230"/>
      <c r="AA10" s="230">
        <f t="shared" si="10"/>
        <v>0</v>
      </c>
      <c r="AB10" s="232">
        <f t="shared" si="11"/>
        <v>0</v>
      </c>
      <c r="AC10" s="224"/>
      <c r="AD10" s="230"/>
      <c r="AE10" s="232"/>
      <c r="AF10" s="224">
        <v>1</v>
      </c>
      <c r="AG10" s="230">
        <f t="shared" si="12"/>
        <v>12</v>
      </c>
      <c r="AH10" s="230"/>
      <c r="AI10" s="230">
        <f t="shared" si="13"/>
        <v>0</v>
      </c>
      <c r="AJ10" s="230">
        <v>1</v>
      </c>
      <c r="AK10" s="230">
        <f t="shared" si="14"/>
        <v>3</v>
      </c>
      <c r="AL10" s="230"/>
      <c r="AM10" s="230">
        <f t="shared" si="15"/>
        <v>0</v>
      </c>
      <c r="AN10" s="230"/>
      <c r="AO10" s="230">
        <f t="shared" si="16"/>
        <v>0</v>
      </c>
      <c r="AP10" s="230"/>
      <c r="AQ10" s="230">
        <f t="shared" si="17"/>
        <v>0</v>
      </c>
      <c r="AR10" s="230"/>
      <c r="AS10" s="230">
        <f t="shared" si="18"/>
        <v>0</v>
      </c>
      <c r="AT10" s="230"/>
      <c r="AU10" s="133">
        <f t="shared" si="19"/>
        <v>0</v>
      </c>
      <c r="AV10" s="230"/>
      <c r="AW10" s="133">
        <f t="shared" si="20"/>
        <v>0</v>
      </c>
      <c r="AX10" s="136">
        <f t="shared" si="21"/>
        <v>3</v>
      </c>
      <c r="AY10" s="233">
        <f t="shared" si="22"/>
        <v>15</v>
      </c>
      <c r="AZ10" s="234">
        <f t="shared" si="23"/>
        <v>142</v>
      </c>
    </row>
    <row r="11" spans="1:52" s="105" customFormat="1" ht="14.25">
      <c r="A11" s="224">
        <v>7</v>
      </c>
      <c r="B11" s="225" t="s">
        <v>282</v>
      </c>
      <c r="C11" s="226">
        <v>23622</v>
      </c>
      <c r="D11" s="227" t="s">
        <v>40</v>
      </c>
      <c r="E11" s="228" t="s">
        <v>28</v>
      </c>
      <c r="F11" s="225" t="s">
        <v>263</v>
      </c>
      <c r="G11" s="229">
        <v>12</v>
      </c>
      <c r="H11" s="230">
        <f t="shared" si="0"/>
        <v>72</v>
      </c>
      <c r="I11" s="230"/>
      <c r="J11" s="230">
        <f t="shared" si="1"/>
        <v>0</v>
      </c>
      <c r="K11" s="230">
        <v>15</v>
      </c>
      <c r="L11" s="230">
        <f t="shared" si="2"/>
        <v>34</v>
      </c>
      <c r="M11" s="231"/>
      <c r="N11" s="230">
        <f t="shared" si="3"/>
        <v>0</v>
      </c>
      <c r="O11" s="231">
        <v>5</v>
      </c>
      <c r="P11" s="231">
        <f t="shared" si="4"/>
        <v>10</v>
      </c>
      <c r="Q11" s="231">
        <v>3</v>
      </c>
      <c r="R11" s="231">
        <f t="shared" si="5"/>
        <v>9</v>
      </c>
      <c r="S11" s="232">
        <f t="shared" si="6"/>
        <v>125</v>
      </c>
      <c r="T11" s="224"/>
      <c r="U11" s="230">
        <f t="shared" si="7"/>
        <v>0</v>
      </c>
      <c r="V11" s="230"/>
      <c r="W11" s="230">
        <f t="shared" si="8"/>
        <v>0</v>
      </c>
      <c r="X11" s="230"/>
      <c r="Y11" s="230">
        <f t="shared" si="9"/>
        <v>0</v>
      </c>
      <c r="Z11" s="230"/>
      <c r="AA11" s="230">
        <f t="shared" si="10"/>
        <v>0</v>
      </c>
      <c r="AB11" s="232">
        <f t="shared" si="11"/>
        <v>0</v>
      </c>
      <c r="AC11" s="224"/>
      <c r="AD11" s="230"/>
      <c r="AE11" s="232"/>
      <c r="AF11" s="224">
        <v>1</v>
      </c>
      <c r="AG11" s="230">
        <f t="shared" si="12"/>
        <v>12</v>
      </c>
      <c r="AH11" s="230"/>
      <c r="AI11" s="230">
        <f t="shared" si="13"/>
        <v>0</v>
      </c>
      <c r="AJ11" s="230">
        <v>1</v>
      </c>
      <c r="AK11" s="230">
        <f t="shared" si="14"/>
        <v>3</v>
      </c>
      <c r="AL11" s="230">
        <v>1</v>
      </c>
      <c r="AM11" s="230">
        <f t="shared" si="15"/>
        <v>1</v>
      </c>
      <c r="AN11" s="230"/>
      <c r="AO11" s="230">
        <f t="shared" si="16"/>
        <v>0</v>
      </c>
      <c r="AP11" s="230"/>
      <c r="AQ11" s="230">
        <f t="shared" si="17"/>
        <v>0</v>
      </c>
      <c r="AR11" s="230">
        <v>1</v>
      </c>
      <c r="AS11" s="230">
        <f t="shared" si="18"/>
        <v>1</v>
      </c>
      <c r="AT11" s="230"/>
      <c r="AU11" s="133">
        <f t="shared" si="19"/>
        <v>0</v>
      </c>
      <c r="AV11" s="230"/>
      <c r="AW11" s="133">
        <f t="shared" si="20"/>
        <v>0</v>
      </c>
      <c r="AX11" s="136">
        <f t="shared" si="21"/>
        <v>5</v>
      </c>
      <c r="AY11" s="233">
        <f t="shared" si="22"/>
        <v>17</v>
      </c>
      <c r="AZ11" s="234">
        <f t="shared" si="23"/>
        <v>142</v>
      </c>
    </row>
    <row r="12" spans="1:52" s="105" customFormat="1" ht="14.25">
      <c r="A12" s="224">
        <v>8</v>
      </c>
      <c r="B12" s="225" t="s">
        <v>281</v>
      </c>
      <c r="C12" s="226">
        <v>20986</v>
      </c>
      <c r="D12" s="227" t="s">
        <v>40</v>
      </c>
      <c r="E12" s="228" t="s">
        <v>28</v>
      </c>
      <c r="F12" s="225" t="s">
        <v>263</v>
      </c>
      <c r="G12" s="229">
        <v>12</v>
      </c>
      <c r="H12" s="230">
        <f t="shared" si="0"/>
        <v>72</v>
      </c>
      <c r="I12" s="230"/>
      <c r="J12" s="230">
        <f t="shared" si="1"/>
        <v>0</v>
      </c>
      <c r="K12" s="230">
        <v>15</v>
      </c>
      <c r="L12" s="230">
        <f t="shared" si="2"/>
        <v>34</v>
      </c>
      <c r="M12" s="231"/>
      <c r="N12" s="230">
        <f t="shared" si="3"/>
        <v>0</v>
      </c>
      <c r="O12" s="231">
        <v>5</v>
      </c>
      <c r="P12" s="231">
        <f t="shared" si="4"/>
        <v>10</v>
      </c>
      <c r="Q12" s="231">
        <v>3</v>
      </c>
      <c r="R12" s="231">
        <f t="shared" si="5"/>
        <v>9</v>
      </c>
      <c r="S12" s="232">
        <f t="shared" si="6"/>
        <v>125</v>
      </c>
      <c r="T12" s="224"/>
      <c r="U12" s="230">
        <f t="shared" si="7"/>
        <v>0</v>
      </c>
      <c r="V12" s="230"/>
      <c r="W12" s="230">
        <f t="shared" si="8"/>
        <v>0</v>
      </c>
      <c r="X12" s="230"/>
      <c r="Y12" s="230">
        <f t="shared" si="9"/>
        <v>0</v>
      </c>
      <c r="Z12" s="230"/>
      <c r="AA12" s="230">
        <f t="shared" si="10"/>
        <v>0</v>
      </c>
      <c r="AB12" s="232">
        <f t="shared" si="11"/>
        <v>0</v>
      </c>
      <c r="AC12" s="224"/>
      <c r="AD12" s="230"/>
      <c r="AE12" s="232"/>
      <c r="AF12" s="224">
        <v>1</v>
      </c>
      <c r="AG12" s="230">
        <f t="shared" si="12"/>
        <v>12</v>
      </c>
      <c r="AH12" s="230"/>
      <c r="AI12" s="230">
        <f t="shared" si="13"/>
        <v>0</v>
      </c>
      <c r="AJ12" s="230">
        <v>1</v>
      </c>
      <c r="AK12" s="230">
        <f t="shared" si="14"/>
        <v>3</v>
      </c>
      <c r="AL12" s="230">
        <v>1</v>
      </c>
      <c r="AM12" s="230">
        <f t="shared" si="15"/>
        <v>1</v>
      </c>
      <c r="AN12" s="230"/>
      <c r="AO12" s="230">
        <f t="shared" si="16"/>
        <v>0</v>
      </c>
      <c r="AP12" s="230"/>
      <c r="AQ12" s="230">
        <f t="shared" si="17"/>
        <v>0</v>
      </c>
      <c r="AR12" s="230"/>
      <c r="AS12" s="230">
        <f t="shared" si="18"/>
        <v>0</v>
      </c>
      <c r="AT12" s="230"/>
      <c r="AU12" s="133">
        <f t="shared" si="19"/>
        <v>0</v>
      </c>
      <c r="AV12" s="230"/>
      <c r="AW12" s="133">
        <f t="shared" si="20"/>
        <v>0</v>
      </c>
      <c r="AX12" s="136">
        <f t="shared" si="21"/>
        <v>4</v>
      </c>
      <c r="AY12" s="233">
        <f t="shared" si="22"/>
        <v>16</v>
      </c>
      <c r="AZ12" s="234">
        <f t="shared" si="23"/>
        <v>141</v>
      </c>
    </row>
    <row r="13" spans="1:52" s="105" customFormat="1" ht="14.25">
      <c r="A13" s="224">
        <v>9</v>
      </c>
      <c r="B13" s="225" t="s">
        <v>288</v>
      </c>
      <c r="C13" s="226">
        <v>23047</v>
      </c>
      <c r="D13" s="227" t="s">
        <v>40</v>
      </c>
      <c r="E13" s="228" t="s">
        <v>28</v>
      </c>
      <c r="F13" s="225" t="s">
        <v>263</v>
      </c>
      <c r="G13" s="229">
        <v>12</v>
      </c>
      <c r="H13" s="230">
        <f t="shared" si="0"/>
        <v>72</v>
      </c>
      <c r="I13" s="230"/>
      <c r="J13" s="230">
        <f t="shared" si="1"/>
        <v>0</v>
      </c>
      <c r="K13" s="230">
        <v>15</v>
      </c>
      <c r="L13" s="230">
        <f t="shared" si="2"/>
        <v>34</v>
      </c>
      <c r="M13" s="231"/>
      <c r="N13" s="230">
        <f t="shared" si="3"/>
        <v>0</v>
      </c>
      <c r="O13" s="231">
        <v>5</v>
      </c>
      <c r="P13" s="231">
        <f t="shared" si="4"/>
        <v>10</v>
      </c>
      <c r="Q13" s="231">
        <v>3</v>
      </c>
      <c r="R13" s="231">
        <f t="shared" si="5"/>
        <v>9</v>
      </c>
      <c r="S13" s="232">
        <f t="shared" si="6"/>
        <v>125</v>
      </c>
      <c r="T13" s="224"/>
      <c r="U13" s="230">
        <f t="shared" si="7"/>
        <v>0</v>
      </c>
      <c r="V13" s="230"/>
      <c r="W13" s="230">
        <f t="shared" si="8"/>
        <v>0</v>
      </c>
      <c r="X13" s="230"/>
      <c r="Y13" s="230">
        <f t="shared" si="9"/>
        <v>0</v>
      </c>
      <c r="Z13" s="230"/>
      <c r="AA13" s="230">
        <f t="shared" si="10"/>
        <v>0</v>
      </c>
      <c r="AB13" s="232">
        <f t="shared" si="11"/>
        <v>0</v>
      </c>
      <c r="AC13" s="224"/>
      <c r="AD13" s="230"/>
      <c r="AE13" s="232"/>
      <c r="AF13" s="224">
        <v>1</v>
      </c>
      <c r="AG13" s="230">
        <f t="shared" si="12"/>
        <v>12</v>
      </c>
      <c r="AH13" s="230"/>
      <c r="AI13" s="230">
        <f t="shared" si="13"/>
        <v>0</v>
      </c>
      <c r="AJ13" s="230">
        <v>1</v>
      </c>
      <c r="AK13" s="230">
        <f t="shared" si="14"/>
        <v>3</v>
      </c>
      <c r="AL13" s="230"/>
      <c r="AM13" s="230">
        <f t="shared" si="15"/>
        <v>0</v>
      </c>
      <c r="AN13" s="230"/>
      <c r="AO13" s="230">
        <f t="shared" si="16"/>
        <v>0</v>
      </c>
      <c r="AP13" s="230"/>
      <c r="AQ13" s="230">
        <f t="shared" si="17"/>
        <v>0</v>
      </c>
      <c r="AR13" s="230"/>
      <c r="AS13" s="230">
        <f t="shared" si="18"/>
        <v>0</v>
      </c>
      <c r="AT13" s="230"/>
      <c r="AU13" s="133">
        <f t="shared" si="19"/>
        <v>0</v>
      </c>
      <c r="AV13" s="230"/>
      <c r="AW13" s="133">
        <f t="shared" si="20"/>
        <v>0</v>
      </c>
      <c r="AX13" s="136">
        <f t="shared" si="21"/>
        <v>3</v>
      </c>
      <c r="AY13" s="233">
        <f t="shared" si="22"/>
        <v>15</v>
      </c>
      <c r="AZ13" s="234">
        <f t="shared" si="23"/>
        <v>140</v>
      </c>
    </row>
    <row r="14" spans="1:52" s="105" customFormat="1" ht="14.25">
      <c r="A14" s="224">
        <v>10</v>
      </c>
      <c r="B14" s="225" t="s">
        <v>287</v>
      </c>
      <c r="C14" s="226">
        <v>23347</v>
      </c>
      <c r="D14" s="227" t="s">
        <v>40</v>
      </c>
      <c r="E14" s="228" t="s">
        <v>28</v>
      </c>
      <c r="F14" s="225" t="s">
        <v>263</v>
      </c>
      <c r="G14" s="229">
        <v>12</v>
      </c>
      <c r="H14" s="230">
        <f t="shared" si="0"/>
        <v>72</v>
      </c>
      <c r="I14" s="230"/>
      <c r="J14" s="230">
        <f t="shared" si="1"/>
        <v>0</v>
      </c>
      <c r="K14" s="230">
        <v>15</v>
      </c>
      <c r="L14" s="230">
        <f t="shared" si="2"/>
        <v>34</v>
      </c>
      <c r="M14" s="231"/>
      <c r="N14" s="230">
        <f t="shared" si="3"/>
        <v>0</v>
      </c>
      <c r="O14" s="231">
        <v>5</v>
      </c>
      <c r="P14" s="231">
        <f t="shared" si="4"/>
        <v>10</v>
      </c>
      <c r="Q14" s="231">
        <v>3</v>
      </c>
      <c r="R14" s="231">
        <f t="shared" si="5"/>
        <v>9</v>
      </c>
      <c r="S14" s="232">
        <f t="shared" si="6"/>
        <v>125</v>
      </c>
      <c r="T14" s="224"/>
      <c r="U14" s="230">
        <f t="shared" si="7"/>
        <v>0</v>
      </c>
      <c r="V14" s="230"/>
      <c r="W14" s="230">
        <f t="shared" si="8"/>
        <v>0</v>
      </c>
      <c r="X14" s="230"/>
      <c r="Y14" s="230">
        <f t="shared" si="9"/>
        <v>0</v>
      </c>
      <c r="Z14" s="230"/>
      <c r="AA14" s="230">
        <f t="shared" si="10"/>
        <v>0</v>
      </c>
      <c r="AB14" s="232">
        <f t="shared" si="11"/>
        <v>0</v>
      </c>
      <c r="AC14" s="224"/>
      <c r="AD14" s="230"/>
      <c r="AE14" s="232"/>
      <c r="AF14" s="224">
        <v>1</v>
      </c>
      <c r="AG14" s="230">
        <f t="shared" si="12"/>
        <v>12</v>
      </c>
      <c r="AH14" s="230"/>
      <c r="AI14" s="230">
        <f t="shared" si="13"/>
        <v>0</v>
      </c>
      <c r="AJ14" s="230">
        <v>1</v>
      </c>
      <c r="AK14" s="230">
        <f t="shared" si="14"/>
        <v>3</v>
      </c>
      <c r="AL14" s="230"/>
      <c r="AM14" s="230">
        <f t="shared" si="15"/>
        <v>0</v>
      </c>
      <c r="AN14" s="230"/>
      <c r="AO14" s="230">
        <f t="shared" si="16"/>
        <v>0</v>
      </c>
      <c r="AP14" s="230"/>
      <c r="AQ14" s="230">
        <f t="shared" si="17"/>
        <v>0</v>
      </c>
      <c r="AR14" s="230"/>
      <c r="AS14" s="230">
        <f t="shared" si="18"/>
        <v>0</v>
      </c>
      <c r="AT14" s="230"/>
      <c r="AU14" s="133">
        <f t="shared" si="19"/>
        <v>0</v>
      </c>
      <c r="AV14" s="230"/>
      <c r="AW14" s="133">
        <f t="shared" si="20"/>
        <v>0</v>
      </c>
      <c r="AX14" s="136">
        <f t="shared" si="21"/>
        <v>3</v>
      </c>
      <c r="AY14" s="233">
        <f t="shared" si="22"/>
        <v>15</v>
      </c>
      <c r="AZ14" s="234">
        <f t="shared" si="23"/>
        <v>140</v>
      </c>
    </row>
    <row r="15" spans="1:52" s="105" customFormat="1" ht="14.25">
      <c r="A15" s="224">
        <v>11</v>
      </c>
      <c r="B15" s="225" t="s">
        <v>290</v>
      </c>
      <c r="C15" s="226">
        <v>23416</v>
      </c>
      <c r="D15" s="227" t="s">
        <v>40</v>
      </c>
      <c r="E15" s="228" t="s">
        <v>28</v>
      </c>
      <c r="F15" s="225" t="s">
        <v>263</v>
      </c>
      <c r="G15" s="229">
        <v>12</v>
      </c>
      <c r="H15" s="230">
        <f t="shared" si="0"/>
        <v>72</v>
      </c>
      <c r="I15" s="230"/>
      <c r="J15" s="230">
        <f t="shared" si="1"/>
        <v>0</v>
      </c>
      <c r="K15" s="230">
        <v>15</v>
      </c>
      <c r="L15" s="230">
        <f t="shared" si="2"/>
        <v>34</v>
      </c>
      <c r="M15" s="231"/>
      <c r="N15" s="230">
        <f t="shared" si="3"/>
        <v>0</v>
      </c>
      <c r="O15" s="231">
        <v>5</v>
      </c>
      <c r="P15" s="231">
        <f t="shared" si="4"/>
        <v>10</v>
      </c>
      <c r="Q15" s="231">
        <v>3</v>
      </c>
      <c r="R15" s="231">
        <f t="shared" si="5"/>
        <v>9</v>
      </c>
      <c r="S15" s="232">
        <f t="shared" si="6"/>
        <v>125</v>
      </c>
      <c r="T15" s="224"/>
      <c r="U15" s="230">
        <f t="shared" si="7"/>
        <v>0</v>
      </c>
      <c r="V15" s="230"/>
      <c r="W15" s="230">
        <f t="shared" si="8"/>
        <v>0</v>
      </c>
      <c r="X15" s="230"/>
      <c r="Y15" s="230">
        <f t="shared" si="9"/>
        <v>0</v>
      </c>
      <c r="Z15" s="230"/>
      <c r="AA15" s="230">
        <f t="shared" si="10"/>
        <v>0</v>
      </c>
      <c r="AB15" s="232">
        <f t="shared" si="11"/>
        <v>0</v>
      </c>
      <c r="AC15" s="224"/>
      <c r="AD15" s="230"/>
      <c r="AE15" s="232"/>
      <c r="AF15" s="224">
        <v>1</v>
      </c>
      <c r="AG15" s="230">
        <f t="shared" si="12"/>
        <v>12</v>
      </c>
      <c r="AH15" s="230"/>
      <c r="AI15" s="230">
        <f t="shared" si="13"/>
        <v>0</v>
      </c>
      <c r="AJ15" s="230">
        <v>1</v>
      </c>
      <c r="AK15" s="230">
        <f t="shared" si="14"/>
        <v>3</v>
      </c>
      <c r="AL15" s="230"/>
      <c r="AM15" s="230">
        <f t="shared" si="15"/>
        <v>0</v>
      </c>
      <c r="AN15" s="230"/>
      <c r="AO15" s="230">
        <f t="shared" si="16"/>
        <v>0</v>
      </c>
      <c r="AP15" s="230"/>
      <c r="AQ15" s="230">
        <f t="shared" si="17"/>
        <v>0</v>
      </c>
      <c r="AR15" s="230"/>
      <c r="AS15" s="230">
        <f t="shared" si="18"/>
        <v>0</v>
      </c>
      <c r="AT15" s="230"/>
      <c r="AU15" s="133">
        <f t="shared" si="19"/>
        <v>0</v>
      </c>
      <c r="AV15" s="230"/>
      <c r="AW15" s="133">
        <f t="shared" si="20"/>
        <v>0</v>
      </c>
      <c r="AX15" s="136">
        <f t="shared" si="21"/>
        <v>3</v>
      </c>
      <c r="AY15" s="233">
        <f t="shared" si="22"/>
        <v>15</v>
      </c>
      <c r="AZ15" s="234">
        <f t="shared" si="23"/>
        <v>140</v>
      </c>
    </row>
    <row r="16" spans="1:52" s="105" customFormat="1" ht="14.25">
      <c r="A16" s="224">
        <v>12</v>
      </c>
      <c r="B16" s="225" t="s">
        <v>291</v>
      </c>
      <c r="C16" s="226">
        <v>24748</v>
      </c>
      <c r="D16" s="227" t="s">
        <v>40</v>
      </c>
      <c r="E16" s="228" t="s">
        <v>28</v>
      </c>
      <c r="F16" s="225" t="s">
        <v>263</v>
      </c>
      <c r="G16" s="229">
        <v>12</v>
      </c>
      <c r="H16" s="230">
        <f t="shared" si="0"/>
        <v>72</v>
      </c>
      <c r="I16" s="230"/>
      <c r="J16" s="230">
        <f t="shared" si="1"/>
        <v>0</v>
      </c>
      <c r="K16" s="230">
        <v>13</v>
      </c>
      <c r="L16" s="230">
        <f t="shared" si="2"/>
        <v>30</v>
      </c>
      <c r="M16" s="231"/>
      <c r="N16" s="230">
        <f t="shared" si="3"/>
        <v>0</v>
      </c>
      <c r="O16" s="231">
        <v>5</v>
      </c>
      <c r="P16" s="231">
        <f t="shared" si="4"/>
        <v>10</v>
      </c>
      <c r="Q16" s="231">
        <v>3</v>
      </c>
      <c r="R16" s="231">
        <f t="shared" si="5"/>
        <v>9</v>
      </c>
      <c r="S16" s="232">
        <f t="shared" si="6"/>
        <v>121</v>
      </c>
      <c r="T16" s="224"/>
      <c r="U16" s="230">
        <f t="shared" si="7"/>
        <v>0</v>
      </c>
      <c r="V16" s="230"/>
      <c r="W16" s="230">
        <f t="shared" si="8"/>
        <v>0</v>
      </c>
      <c r="X16" s="230">
        <v>1</v>
      </c>
      <c r="Y16" s="230">
        <f t="shared" si="9"/>
        <v>3</v>
      </c>
      <c r="Z16" s="230"/>
      <c r="AA16" s="230">
        <f t="shared" si="10"/>
        <v>0</v>
      </c>
      <c r="AB16" s="232">
        <f t="shared" si="11"/>
        <v>3</v>
      </c>
      <c r="AC16" s="224"/>
      <c r="AD16" s="230"/>
      <c r="AE16" s="232"/>
      <c r="AF16" s="224">
        <v>1</v>
      </c>
      <c r="AG16" s="230">
        <f t="shared" si="12"/>
        <v>12</v>
      </c>
      <c r="AH16" s="230"/>
      <c r="AI16" s="230">
        <f t="shared" si="13"/>
        <v>0</v>
      </c>
      <c r="AJ16" s="230">
        <v>1</v>
      </c>
      <c r="AK16" s="230">
        <f t="shared" si="14"/>
        <v>3</v>
      </c>
      <c r="AL16" s="230"/>
      <c r="AM16" s="230">
        <f t="shared" si="15"/>
        <v>0</v>
      </c>
      <c r="AN16" s="230"/>
      <c r="AO16" s="230">
        <f t="shared" si="16"/>
        <v>0</v>
      </c>
      <c r="AP16" s="230"/>
      <c r="AQ16" s="230">
        <f t="shared" si="17"/>
        <v>0</v>
      </c>
      <c r="AR16" s="230"/>
      <c r="AS16" s="230">
        <f t="shared" si="18"/>
        <v>0</v>
      </c>
      <c r="AT16" s="230"/>
      <c r="AU16" s="133">
        <f t="shared" si="19"/>
        <v>0</v>
      </c>
      <c r="AV16" s="230"/>
      <c r="AW16" s="133">
        <f t="shared" si="20"/>
        <v>0</v>
      </c>
      <c r="AX16" s="136">
        <f t="shared" si="21"/>
        <v>3</v>
      </c>
      <c r="AY16" s="233">
        <f t="shared" si="22"/>
        <v>15</v>
      </c>
      <c r="AZ16" s="234">
        <f t="shared" si="23"/>
        <v>139</v>
      </c>
    </row>
    <row r="17" spans="1:52" s="105" customFormat="1" ht="14.25">
      <c r="A17" s="224">
        <v>13</v>
      </c>
      <c r="B17" s="225" t="s">
        <v>280</v>
      </c>
      <c r="C17" s="226">
        <v>24770</v>
      </c>
      <c r="D17" s="227" t="s">
        <v>40</v>
      </c>
      <c r="E17" s="228" t="s">
        <v>28</v>
      </c>
      <c r="F17" s="225" t="s">
        <v>263</v>
      </c>
      <c r="G17" s="229">
        <v>12</v>
      </c>
      <c r="H17" s="230">
        <f t="shared" si="0"/>
        <v>72</v>
      </c>
      <c r="I17" s="230"/>
      <c r="J17" s="230">
        <f t="shared" si="1"/>
        <v>0</v>
      </c>
      <c r="K17" s="230">
        <v>13</v>
      </c>
      <c r="L17" s="230">
        <f t="shared" si="2"/>
        <v>30</v>
      </c>
      <c r="M17" s="231"/>
      <c r="N17" s="230">
        <f t="shared" si="3"/>
        <v>0</v>
      </c>
      <c r="O17" s="231">
        <v>5</v>
      </c>
      <c r="P17" s="231">
        <f t="shared" si="4"/>
        <v>10</v>
      </c>
      <c r="Q17" s="231">
        <v>3</v>
      </c>
      <c r="R17" s="231">
        <f t="shared" si="5"/>
        <v>9</v>
      </c>
      <c r="S17" s="232">
        <f t="shared" si="6"/>
        <v>121</v>
      </c>
      <c r="T17" s="224"/>
      <c r="U17" s="230">
        <f t="shared" si="7"/>
        <v>0</v>
      </c>
      <c r="V17" s="230"/>
      <c r="W17" s="230">
        <f t="shared" si="8"/>
        <v>0</v>
      </c>
      <c r="X17" s="230">
        <v>1</v>
      </c>
      <c r="Y17" s="230">
        <f t="shared" si="9"/>
        <v>3</v>
      </c>
      <c r="Z17" s="230"/>
      <c r="AA17" s="230">
        <f t="shared" si="10"/>
        <v>0</v>
      </c>
      <c r="AB17" s="232">
        <f t="shared" si="11"/>
        <v>3</v>
      </c>
      <c r="AC17" s="224"/>
      <c r="AD17" s="230"/>
      <c r="AE17" s="232"/>
      <c r="AF17" s="224">
        <v>1</v>
      </c>
      <c r="AG17" s="230">
        <f t="shared" si="12"/>
        <v>12</v>
      </c>
      <c r="AH17" s="230"/>
      <c r="AI17" s="230">
        <f t="shared" si="13"/>
        <v>0</v>
      </c>
      <c r="AJ17" s="230">
        <v>1</v>
      </c>
      <c r="AK17" s="230">
        <f t="shared" si="14"/>
        <v>3</v>
      </c>
      <c r="AL17" s="230"/>
      <c r="AM17" s="230">
        <f t="shared" si="15"/>
        <v>0</v>
      </c>
      <c r="AN17" s="230"/>
      <c r="AO17" s="230">
        <f t="shared" si="16"/>
        <v>0</v>
      </c>
      <c r="AP17" s="230"/>
      <c r="AQ17" s="230">
        <f t="shared" si="17"/>
        <v>0</v>
      </c>
      <c r="AR17" s="230"/>
      <c r="AS17" s="230">
        <f t="shared" si="18"/>
        <v>0</v>
      </c>
      <c r="AT17" s="230"/>
      <c r="AU17" s="133">
        <f t="shared" si="19"/>
        <v>0</v>
      </c>
      <c r="AV17" s="230"/>
      <c r="AW17" s="133">
        <f t="shared" si="20"/>
        <v>0</v>
      </c>
      <c r="AX17" s="136">
        <f t="shared" si="21"/>
        <v>3</v>
      </c>
      <c r="AY17" s="233">
        <f t="shared" si="22"/>
        <v>15</v>
      </c>
      <c r="AZ17" s="234">
        <f t="shared" si="23"/>
        <v>139</v>
      </c>
    </row>
    <row r="18" spans="1:52" s="106" customFormat="1" ht="14.25">
      <c r="A18" s="224">
        <v>14</v>
      </c>
      <c r="B18" s="225" t="s">
        <v>262</v>
      </c>
      <c r="C18" s="226">
        <v>22838</v>
      </c>
      <c r="D18" s="227" t="s">
        <v>40</v>
      </c>
      <c r="E18" s="228" t="s">
        <v>28</v>
      </c>
      <c r="F18" s="225" t="s">
        <v>263</v>
      </c>
      <c r="G18" s="229">
        <v>12</v>
      </c>
      <c r="H18" s="230">
        <f t="shared" si="0"/>
        <v>72</v>
      </c>
      <c r="I18" s="230"/>
      <c r="J18" s="230">
        <f t="shared" si="1"/>
        <v>0</v>
      </c>
      <c r="K18" s="230">
        <v>14</v>
      </c>
      <c r="L18" s="230">
        <f t="shared" si="2"/>
        <v>32</v>
      </c>
      <c r="M18" s="231"/>
      <c r="N18" s="230">
        <f t="shared" si="3"/>
        <v>0</v>
      </c>
      <c r="O18" s="231">
        <v>4</v>
      </c>
      <c r="P18" s="231">
        <f t="shared" si="4"/>
        <v>8</v>
      </c>
      <c r="Q18" s="231">
        <v>3</v>
      </c>
      <c r="R18" s="231">
        <f t="shared" si="5"/>
        <v>9</v>
      </c>
      <c r="S18" s="232">
        <f t="shared" si="6"/>
        <v>121</v>
      </c>
      <c r="T18" s="224"/>
      <c r="U18" s="230">
        <f t="shared" si="7"/>
        <v>0</v>
      </c>
      <c r="V18" s="230"/>
      <c r="W18" s="230">
        <f t="shared" si="8"/>
        <v>0</v>
      </c>
      <c r="X18" s="230"/>
      <c r="Y18" s="230">
        <f t="shared" si="9"/>
        <v>0</v>
      </c>
      <c r="Z18" s="230"/>
      <c r="AA18" s="230">
        <f t="shared" si="10"/>
        <v>0</v>
      </c>
      <c r="AB18" s="232">
        <f t="shared" si="11"/>
        <v>0</v>
      </c>
      <c r="AC18" s="224"/>
      <c r="AD18" s="230"/>
      <c r="AE18" s="232"/>
      <c r="AF18" s="224">
        <v>1</v>
      </c>
      <c r="AG18" s="230">
        <f t="shared" si="12"/>
        <v>12</v>
      </c>
      <c r="AH18" s="230"/>
      <c r="AI18" s="230">
        <f t="shared" si="13"/>
        <v>0</v>
      </c>
      <c r="AJ18" s="230">
        <v>1</v>
      </c>
      <c r="AK18" s="230">
        <f t="shared" si="14"/>
        <v>3</v>
      </c>
      <c r="AL18" s="230">
        <v>1</v>
      </c>
      <c r="AM18" s="230">
        <f t="shared" si="15"/>
        <v>1</v>
      </c>
      <c r="AN18" s="230"/>
      <c r="AO18" s="230">
        <f t="shared" si="16"/>
        <v>0</v>
      </c>
      <c r="AP18" s="230"/>
      <c r="AQ18" s="230">
        <f t="shared" si="17"/>
        <v>0</v>
      </c>
      <c r="AR18" s="230">
        <v>1</v>
      </c>
      <c r="AS18" s="230">
        <f t="shared" si="18"/>
        <v>1</v>
      </c>
      <c r="AT18" s="230"/>
      <c r="AU18" s="133">
        <f t="shared" si="19"/>
        <v>0</v>
      </c>
      <c r="AV18" s="230"/>
      <c r="AW18" s="133">
        <f t="shared" si="20"/>
        <v>0</v>
      </c>
      <c r="AX18" s="136">
        <f t="shared" si="21"/>
        <v>5</v>
      </c>
      <c r="AY18" s="233">
        <f t="shared" si="22"/>
        <v>17</v>
      </c>
      <c r="AZ18" s="234">
        <f t="shared" si="23"/>
        <v>138</v>
      </c>
    </row>
    <row r="19" spans="1:52" s="105" customFormat="1" ht="14.25" customHeight="1">
      <c r="A19" s="224">
        <v>15</v>
      </c>
      <c r="B19" s="225" t="s">
        <v>266</v>
      </c>
      <c r="C19" s="226">
        <v>22652</v>
      </c>
      <c r="D19" s="227" t="s">
        <v>40</v>
      </c>
      <c r="E19" s="228" t="s">
        <v>28</v>
      </c>
      <c r="F19" s="225" t="s">
        <v>263</v>
      </c>
      <c r="G19" s="229">
        <v>11</v>
      </c>
      <c r="H19" s="230">
        <f t="shared" si="0"/>
        <v>66</v>
      </c>
      <c r="I19" s="230"/>
      <c r="J19" s="230">
        <f t="shared" si="1"/>
        <v>0</v>
      </c>
      <c r="K19" s="230">
        <v>18</v>
      </c>
      <c r="L19" s="230">
        <f t="shared" si="2"/>
        <v>40</v>
      </c>
      <c r="M19" s="231"/>
      <c r="N19" s="230">
        <f t="shared" si="3"/>
        <v>0</v>
      </c>
      <c r="O19" s="231">
        <v>5</v>
      </c>
      <c r="P19" s="231">
        <f t="shared" si="4"/>
        <v>10</v>
      </c>
      <c r="Q19" s="231">
        <v>2</v>
      </c>
      <c r="R19" s="231">
        <f t="shared" si="5"/>
        <v>6</v>
      </c>
      <c r="S19" s="232">
        <f t="shared" si="6"/>
        <v>122</v>
      </c>
      <c r="T19" s="224"/>
      <c r="U19" s="230">
        <f t="shared" si="7"/>
        <v>0</v>
      </c>
      <c r="V19" s="230"/>
      <c r="W19" s="230">
        <f t="shared" si="8"/>
        <v>0</v>
      </c>
      <c r="X19" s="230">
        <v>1</v>
      </c>
      <c r="Y19" s="230">
        <f t="shared" si="9"/>
        <v>3</v>
      </c>
      <c r="Z19" s="230"/>
      <c r="AA19" s="230">
        <f t="shared" si="10"/>
        <v>0</v>
      </c>
      <c r="AB19" s="232">
        <f t="shared" si="11"/>
        <v>3</v>
      </c>
      <c r="AC19" s="224"/>
      <c r="AD19" s="230"/>
      <c r="AE19" s="232"/>
      <c r="AF19" s="224">
        <v>1</v>
      </c>
      <c r="AG19" s="230">
        <f t="shared" si="12"/>
        <v>12</v>
      </c>
      <c r="AH19" s="230"/>
      <c r="AI19" s="230">
        <f t="shared" si="13"/>
        <v>0</v>
      </c>
      <c r="AJ19" s="230"/>
      <c r="AK19" s="230">
        <f t="shared" si="14"/>
        <v>0</v>
      </c>
      <c r="AL19" s="230"/>
      <c r="AM19" s="230">
        <f t="shared" si="15"/>
        <v>0</v>
      </c>
      <c r="AN19" s="230"/>
      <c r="AO19" s="230">
        <f t="shared" si="16"/>
        <v>0</v>
      </c>
      <c r="AP19" s="230"/>
      <c r="AQ19" s="230">
        <f t="shared" si="17"/>
        <v>0</v>
      </c>
      <c r="AR19" s="230"/>
      <c r="AS19" s="230">
        <f t="shared" si="18"/>
        <v>0</v>
      </c>
      <c r="AT19" s="230"/>
      <c r="AU19" s="133">
        <f t="shared" si="19"/>
        <v>0</v>
      </c>
      <c r="AV19" s="230"/>
      <c r="AW19" s="133">
        <f t="shared" si="20"/>
        <v>0</v>
      </c>
      <c r="AX19" s="136">
        <f t="shared" si="21"/>
        <v>0</v>
      </c>
      <c r="AY19" s="233">
        <f t="shared" si="22"/>
        <v>12</v>
      </c>
      <c r="AZ19" s="234">
        <f t="shared" si="23"/>
        <v>137</v>
      </c>
    </row>
    <row r="20" spans="1:52" s="106" customFormat="1" ht="14.25">
      <c r="A20" s="224">
        <v>16</v>
      </c>
      <c r="B20" s="225" t="s">
        <v>273</v>
      </c>
      <c r="C20" s="226">
        <v>26291</v>
      </c>
      <c r="D20" s="227" t="s">
        <v>40</v>
      </c>
      <c r="E20" s="228" t="s">
        <v>28</v>
      </c>
      <c r="F20" s="225" t="s">
        <v>263</v>
      </c>
      <c r="G20" s="229">
        <v>12</v>
      </c>
      <c r="H20" s="230">
        <f t="shared" si="0"/>
        <v>72</v>
      </c>
      <c r="I20" s="230"/>
      <c r="J20" s="230">
        <f t="shared" si="1"/>
        <v>0</v>
      </c>
      <c r="K20" s="230">
        <v>12</v>
      </c>
      <c r="L20" s="230">
        <f t="shared" si="2"/>
        <v>28</v>
      </c>
      <c r="M20" s="231"/>
      <c r="N20" s="230">
        <f t="shared" si="3"/>
        <v>0</v>
      </c>
      <c r="O20" s="231">
        <v>5</v>
      </c>
      <c r="P20" s="231">
        <f t="shared" si="4"/>
        <v>10</v>
      </c>
      <c r="Q20" s="231">
        <v>3</v>
      </c>
      <c r="R20" s="231">
        <f t="shared" si="5"/>
        <v>9</v>
      </c>
      <c r="S20" s="232">
        <f t="shared" si="6"/>
        <v>119</v>
      </c>
      <c r="T20" s="224"/>
      <c r="U20" s="230">
        <f t="shared" si="7"/>
        <v>0</v>
      </c>
      <c r="V20" s="230"/>
      <c r="W20" s="230">
        <f t="shared" si="8"/>
        <v>0</v>
      </c>
      <c r="X20" s="230">
        <v>1</v>
      </c>
      <c r="Y20" s="230">
        <f t="shared" si="9"/>
        <v>3</v>
      </c>
      <c r="Z20" s="230"/>
      <c r="AA20" s="230">
        <f t="shared" si="10"/>
        <v>0</v>
      </c>
      <c r="AB20" s="232">
        <f t="shared" si="11"/>
        <v>3</v>
      </c>
      <c r="AC20" s="224"/>
      <c r="AD20" s="230"/>
      <c r="AE20" s="232"/>
      <c r="AF20" s="224">
        <v>1</v>
      </c>
      <c r="AG20" s="230">
        <f t="shared" si="12"/>
        <v>12</v>
      </c>
      <c r="AH20" s="230"/>
      <c r="AI20" s="230">
        <f t="shared" si="13"/>
        <v>0</v>
      </c>
      <c r="AJ20" s="230">
        <v>1</v>
      </c>
      <c r="AK20" s="230">
        <f t="shared" si="14"/>
        <v>3</v>
      </c>
      <c r="AL20" s="230"/>
      <c r="AM20" s="230">
        <f t="shared" si="15"/>
        <v>0</v>
      </c>
      <c r="AN20" s="230"/>
      <c r="AO20" s="230">
        <f t="shared" si="16"/>
        <v>0</v>
      </c>
      <c r="AP20" s="230"/>
      <c r="AQ20" s="230">
        <f t="shared" si="17"/>
        <v>0</v>
      </c>
      <c r="AR20" s="230"/>
      <c r="AS20" s="230">
        <f t="shared" si="18"/>
        <v>0</v>
      </c>
      <c r="AT20" s="230"/>
      <c r="AU20" s="133">
        <f t="shared" si="19"/>
        <v>0</v>
      </c>
      <c r="AV20" s="230"/>
      <c r="AW20" s="133">
        <f t="shared" si="20"/>
        <v>0</v>
      </c>
      <c r="AX20" s="136">
        <f t="shared" si="21"/>
        <v>3</v>
      </c>
      <c r="AY20" s="233">
        <f t="shared" si="22"/>
        <v>15</v>
      </c>
      <c r="AZ20" s="234">
        <f t="shared" si="23"/>
        <v>137</v>
      </c>
    </row>
    <row r="21" spans="1:52" s="105" customFormat="1" ht="14.25">
      <c r="A21" s="224">
        <v>17</v>
      </c>
      <c r="B21" s="225" t="s">
        <v>271</v>
      </c>
      <c r="C21" s="226">
        <v>21733</v>
      </c>
      <c r="D21" s="227" t="s">
        <v>40</v>
      </c>
      <c r="E21" s="228" t="s">
        <v>28</v>
      </c>
      <c r="F21" s="225" t="s">
        <v>263</v>
      </c>
      <c r="G21" s="229">
        <v>12</v>
      </c>
      <c r="H21" s="230">
        <f t="shared" si="0"/>
        <v>72</v>
      </c>
      <c r="I21" s="230"/>
      <c r="J21" s="230">
        <f t="shared" si="1"/>
        <v>0</v>
      </c>
      <c r="K21" s="230">
        <v>13</v>
      </c>
      <c r="L21" s="230">
        <f t="shared" si="2"/>
        <v>30</v>
      </c>
      <c r="M21" s="231"/>
      <c r="N21" s="230">
        <f t="shared" si="3"/>
        <v>0</v>
      </c>
      <c r="O21" s="231">
        <v>5</v>
      </c>
      <c r="P21" s="231">
        <f t="shared" si="4"/>
        <v>10</v>
      </c>
      <c r="Q21" s="231">
        <v>3</v>
      </c>
      <c r="R21" s="231">
        <f t="shared" si="5"/>
        <v>9</v>
      </c>
      <c r="S21" s="232">
        <f t="shared" si="6"/>
        <v>121</v>
      </c>
      <c r="T21" s="224"/>
      <c r="U21" s="230">
        <f t="shared" si="7"/>
        <v>0</v>
      </c>
      <c r="V21" s="230"/>
      <c r="W21" s="230">
        <f t="shared" si="8"/>
        <v>0</v>
      </c>
      <c r="X21" s="230"/>
      <c r="Y21" s="230">
        <f t="shared" si="9"/>
        <v>0</v>
      </c>
      <c r="Z21" s="230"/>
      <c r="AA21" s="230">
        <f t="shared" si="10"/>
        <v>0</v>
      </c>
      <c r="AB21" s="232">
        <f t="shared" si="11"/>
        <v>0</v>
      </c>
      <c r="AC21" s="224"/>
      <c r="AD21" s="230"/>
      <c r="AE21" s="232"/>
      <c r="AF21" s="224">
        <v>1</v>
      </c>
      <c r="AG21" s="230">
        <f t="shared" si="12"/>
        <v>12</v>
      </c>
      <c r="AH21" s="230"/>
      <c r="AI21" s="230">
        <f t="shared" si="13"/>
        <v>0</v>
      </c>
      <c r="AJ21" s="230">
        <v>1</v>
      </c>
      <c r="AK21" s="230">
        <f t="shared" si="14"/>
        <v>3</v>
      </c>
      <c r="AL21" s="230"/>
      <c r="AM21" s="230">
        <f t="shared" si="15"/>
        <v>0</v>
      </c>
      <c r="AN21" s="230"/>
      <c r="AO21" s="230">
        <f t="shared" si="16"/>
        <v>0</v>
      </c>
      <c r="AP21" s="230"/>
      <c r="AQ21" s="230">
        <f t="shared" si="17"/>
        <v>0</v>
      </c>
      <c r="AR21" s="230"/>
      <c r="AS21" s="230">
        <f t="shared" si="18"/>
        <v>0</v>
      </c>
      <c r="AT21" s="230"/>
      <c r="AU21" s="133">
        <f t="shared" si="19"/>
        <v>0</v>
      </c>
      <c r="AV21" s="230"/>
      <c r="AW21" s="133">
        <f t="shared" si="20"/>
        <v>0</v>
      </c>
      <c r="AX21" s="136">
        <f t="shared" si="21"/>
        <v>3</v>
      </c>
      <c r="AY21" s="233">
        <f t="shared" si="22"/>
        <v>15</v>
      </c>
      <c r="AZ21" s="234">
        <f t="shared" si="23"/>
        <v>136</v>
      </c>
    </row>
    <row r="22" spans="1:52" s="105" customFormat="1" ht="17.25" customHeight="1">
      <c r="A22" s="224">
        <v>18</v>
      </c>
      <c r="B22" s="225" t="s">
        <v>278</v>
      </c>
      <c r="C22" s="226">
        <v>22863</v>
      </c>
      <c r="D22" s="227" t="s">
        <v>256</v>
      </c>
      <c r="E22" s="228" t="s">
        <v>28</v>
      </c>
      <c r="F22" s="225" t="s">
        <v>263</v>
      </c>
      <c r="G22" s="229">
        <v>12</v>
      </c>
      <c r="H22" s="230">
        <f t="shared" si="0"/>
        <v>72</v>
      </c>
      <c r="I22" s="230"/>
      <c r="J22" s="230">
        <f t="shared" si="1"/>
        <v>0</v>
      </c>
      <c r="K22" s="230">
        <v>11</v>
      </c>
      <c r="L22" s="230">
        <f t="shared" si="2"/>
        <v>26</v>
      </c>
      <c r="M22" s="231"/>
      <c r="N22" s="230">
        <f t="shared" si="3"/>
        <v>0</v>
      </c>
      <c r="O22" s="231">
        <v>5</v>
      </c>
      <c r="P22" s="231">
        <f t="shared" si="4"/>
        <v>10</v>
      </c>
      <c r="Q22" s="231">
        <v>3</v>
      </c>
      <c r="R22" s="231">
        <f t="shared" si="5"/>
        <v>9</v>
      </c>
      <c r="S22" s="232">
        <f t="shared" si="6"/>
        <v>117</v>
      </c>
      <c r="T22" s="224"/>
      <c r="U22" s="230">
        <f t="shared" si="7"/>
        <v>0</v>
      </c>
      <c r="V22" s="230"/>
      <c r="W22" s="230">
        <f t="shared" si="8"/>
        <v>0</v>
      </c>
      <c r="X22" s="230">
        <v>1</v>
      </c>
      <c r="Y22" s="230">
        <f t="shared" si="9"/>
        <v>3</v>
      </c>
      <c r="Z22" s="230"/>
      <c r="AA22" s="230">
        <f t="shared" si="10"/>
        <v>0</v>
      </c>
      <c r="AB22" s="232">
        <f t="shared" si="11"/>
        <v>3</v>
      </c>
      <c r="AC22" s="224"/>
      <c r="AD22" s="230"/>
      <c r="AE22" s="232"/>
      <c r="AF22" s="224">
        <v>1</v>
      </c>
      <c r="AG22" s="230">
        <f t="shared" si="12"/>
        <v>12</v>
      </c>
      <c r="AH22" s="230"/>
      <c r="AI22" s="230">
        <f t="shared" si="13"/>
        <v>0</v>
      </c>
      <c r="AJ22" s="230">
        <v>1</v>
      </c>
      <c r="AK22" s="230">
        <f t="shared" si="14"/>
        <v>3</v>
      </c>
      <c r="AL22" s="230"/>
      <c r="AM22" s="230">
        <f t="shared" si="15"/>
        <v>0</v>
      </c>
      <c r="AN22" s="230"/>
      <c r="AO22" s="230">
        <f t="shared" si="16"/>
        <v>0</v>
      </c>
      <c r="AP22" s="230"/>
      <c r="AQ22" s="230">
        <f t="shared" si="17"/>
        <v>0</v>
      </c>
      <c r="AR22" s="230"/>
      <c r="AS22" s="230">
        <f t="shared" si="18"/>
        <v>0</v>
      </c>
      <c r="AT22" s="230"/>
      <c r="AU22" s="133">
        <f t="shared" si="19"/>
        <v>0</v>
      </c>
      <c r="AV22" s="230"/>
      <c r="AW22" s="133">
        <f t="shared" si="20"/>
        <v>0</v>
      </c>
      <c r="AX22" s="136">
        <f t="shared" si="21"/>
        <v>3</v>
      </c>
      <c r="AY22" s="233">
        <f t="shared" si="22"/>
        <v>15</v>
      </c>
      <c r="AZ22" s="234">
        <f t="shared" si="23"/>
        <v>135</v>
      </c>
    </row>
    <row r="23" spans="1:52" s="105" customFormat="1" ht="14.25">
      <c r="A23" s="224">
        <v>19</v>
      </c>
      <c r="B23" s="225" t="s">
        <v>292</v>
      </c>
      <c r="C23" s="226">
        <v>23542</v>
      </c>
      <c r="D23" s="227" t="s">
        <v>40</v>
      </c>
      <c r="E23" s="228" t="s">
        <v>28</v>
      </c>
      <c r="F23" s="225" t="s">
        <v>263</v>
      </c>
      <c r="G23" s="229">
        <v>10</v>
      </c>
      <c r="H23" s="230">
        <f t="shared" si="0"/>
        <v>60</v>
      </c>
      <c r="I23" s="230"/>
      <c r="J23" s="230">
        <f t="shared" si="1"/>
        <v>0</v>
      </c>
      <c r="K23" s="230">
        <v>18</v>
      </c>
      <c r="L23" s="230">
        <f t="shared" si="2"/>
        <v>40</v>
      </c>
      <c r="M23" s="231"/>
      <c r="N23" s="230">
        <f t="shared" si="3"/>
        <v>0</v>
      </c>
      <c r="O23" s="231">
        <v>5</v>
      </c>
      <c r="P23" s="231">
        <f t="shared" si="4"/>
        <v>10</v>
      </c>
      <c r="Q23" s="231">
        <v>3</v>
      </c>
      <c r="R23" s="231">
        <f t="shared" si="5"/>
        <v>9</v>
      </c>
      <c r="S23" s="232">
        <f t="shared" si="6"/>
        <v>119</v>
      </c>
      <c r="T23" s="224"/>
      <c r="U23" s="230">
        <f t="shared" si="7"/>
        <v>0</v>
      </c>
      <c r="V23" s="230"/>
      <c r="W23" s="230">
        <f t="shared" si="8"/>
        <v>0</v>
      </c>
      <c r="X23" s="230"/>
      <c r="Y23" s="230">
        <f t="shared" si="9"/>
        <v>0</v>
      </c>
      <c r="Z23" s="230"/>
      <c r="AA23" s="230">
        <f t="shared" si="10"/>
        <v>0</v>
      </c>
      <c r="AB23" s="232">
        <f t="shared" si="11"/>
        <v>0</v>
      </c>
      <c r="AC23" s="224"/>
      <c r="AD23" s="230"/>
      <c r="AE23" s="232"/>
      <c r="AF23" s="224">
        <v>1</v>
      </c>
      <c r="AG23" s="230">
        <f t="shared" si="12"/>
        <v>12</v>
      </c>
      <c r="AH23" s="230"/>
      <c r="AI23" s="230">
        <f t="shared" si="13"/>
        <v>0</v>
      </c>
      <c r="AJ23" s="230">
        <v>1</v>
      </c>
      <c r="AK23" s="230">
        <f t="shared" si="14"/>
        <v>3</v>
      </c>
      <c r="AL23" s="230"/>
      <c r="AM23" s="230">
        <f t="shared" si="15"/>
        <v>0</v>
      </c>
      <c r="AN23" s="230"/>
      <c r="AO23" s="230">
        <f t="shared" si="16"/>
        <v>0</v>
      </c>
      <c r="AP23" s="230"/>
      <c r="AQ23" s="230">
        <f t="shared" si="17"/>
        <v>0</v>
      </c>
      <c r="AR23" s="230"/>
      <c r="AS23" s="230">
        <f t="shared" si="18"/>
        <v>0</v>
      </c>
      <c r="AT23" s="230"/>
      <c r="AU23" s="133">
        <f t="shared" si="19"/>
        <v>0</v>
      </c>
      <c r="AV23" s="230"/>
      <c r="AW23" s="133">
        <f t="shared" si="20"/>
        <v>0</v>
      </c>
      <c r="AX23" s="136">
        <f t="shared" si="21"/>
        <v>3</v>
      </c>
      <c r="AY23" s="233">
        <f t="shared" si="22"/>
        <v>15</v>
      </c>
      <c r="AZ23" s="234">
        <f t="shared" si="23"/>
        <v>134</v>
      </c>
    </row>
    <row r="24" spans="1:52" s="105" customFormat="1" ht="14.25">
      <c r="A24" s="224">
        <v>20</v>
      </c>
      <c r="B24" s="225" t="s">
        <v>276</v>
      </c>
      <c r="C24" s="226">
        <v>23855</v>
      </c>
      <c r="D24" s="227" t="s">
        <v>40</v>
      </c>
      <c r="E24" s="228" t="s">
        <v>28</v>
      </c>
      <c r="F24" s="225" t="s">
        <v>263</v>
      </c>
      <c r="G24" s="229">
        <v>12</v>
      </c>
      <c r="H24" s="230">
        <f t="shared" si="0"/>
        <v>72</v>
      </c>
      <c r="I24" s="230"/>
      <c r="J24" s="230">
        <f t="shared" si="1"/>
        <v>0</v>
      </c>
      <c r="K24" s="230">
        <v>12</v>
      </c>
      <c r="L24" s="230">
        <f t="shared" si="2"/>
        <v>28</v>
      </c>
      <c r="M24" s="231"/>
      <c r="N24" s="230">
        <f t="shared" si="3"/>
        <v>0</v>
      </c>
      <c r="O24" s="231">
        <v>5</v>
      </c>
      <c r="P24" s="231">
        <f t="shared" si="4"/>
        <v>10</v>
      </c>
      <c r="Q24" s="231">
        <v>3</v>
      </c>
      <c r="R24" s="231">
        <f t="shared" si="5"/>
        <v>9</v>
      </c>
      <c r="S24" s="232">
        <f t="shared" si="6"/>
        <v>119</v>
      </c>
      <c r="T24" s="224"/>
      <c r="U24" s="230">
        <f t="shared" si="7"/>
        <v>0</v>
      </c>
      <c r="V24" s="230"/>
      <c r="W24" s="230">
        <f t="shared" si="8"/>
        <v>0</v>
      </c>
      <c r="X24" s="230"/>
      <c r="Y24" s="230">
        <f t="shared" si="9"/>
        <v>0</v>
      </c>
      <c r="Z24" s="230"/>
      <c r="AA24" s="230">
        <f t="shared" si="10"/>
        <v>0</v>
      </c>
      <c r="AB24" s="232">
        <f t="shared" si="11"/>
        <v>0</v>
      </c>
      <c r="AC24" s="224"/>
      <c r="AD24" s="230"/>
      <c r="AE24" s="232"/>
      <c r="AF24" s="224">
        <v>1</v>
      </c>
      <c r="AG24" s="230">
        <f t="shared" si="12"/>
        <v>12</v>
      </c>
      <c r="AH24" s="230"/>
      <c r="AI24" s="230">
        <f t="shared" si="13"/>
        <v>0</v>
      </c>
      <c r="AJ24" s="230">
        <v>1</v>
      </c>
      <c r="AK24" s="230">
        <f t="shared" si="14"/>
        <v>3</v>
      </c>
      <c r="AL24" s="230"/>
      <c r="AM24" s="230">
        <f t="shared" si="15"/>
        <v>0</v>
      </c>
      <c r="AN24" s="230"/>
      <c r="AO24" s="230">
        <f t="shared" si="16"/>
        <v>0</v>
      </c>
      <c r="AP24" s="230"/>
      <c r="AQ24" s="230">
        <f t="shared" si="17"/>
        <v>0</v>
      </c>
      <c r="AR24" s="230"/>
      <c r="AS24" s="230">
        <f t="shared" si="18"/>
        <v>0</v>
      </c>
      <c r="AT24" s="230"/>
      <c r="AU24" s="133">
        <f t="shared" si="19"/>
        <v>0</v>
      </c>
      <c r="AV24" s="230"/>
      <c r="AW24" s="133">
        <f t="shared" si="20"/>
        <v>0</v>
      </c>
      <c r="AX24" s="136">
        <f t="shared" si="21"/>
        <v>3</v>
      </c>
      <c r="AY24" s="233">
        <f t="shared" si="22"/>
        <v>15</v>
      </c>
      <c r="AZ24" s="234">
        <f t="shared" si="23"/>
        <v>134</v>
      </c>
    </row>
    <row r="25" spans="1:52" s="105" customFormat="1" ht="14.25">
      <c r="A25" s="224">
        <v>21</v>
      </c>
      <c r="B25" s="225" t="s">
        <v>279</v>
      </c>
      <c r="C25" s="226">
        <v>24593</v>
      </c>
      <c r="D25" s="227" t="s">
        <v>40</v>
      </c>
      <c r="E25" s="228" t="s">
        <v>28</v>
      </c>
      <c r="F25" s="225" t="s">
        <v>263</v>
      </c>
      <c r="G25" s="229">
        <v>12</v>
      </c>
      <c r="H25" s="230">
        <f t="shared" si="0"/>
        <v>72</v>
      </c>
      <c r="I25" s="230"/>
      <c r="J25" s="230">
        <f t="shared" si="1"/>
        <v>0</v>
      </c>
      <c r="K25" s="230">
        <v>12</v>
      </c>
      <c r="L25" s="230">
        <f t="shared" si="2"/>
        <v>28</v>
      </c>
      <c r="M25" s="231"/>
      <c r="N25" s="230">
        <f t="shared" si="3"/>
        <v>0</v>
      </c>
      <c r="O25" s="231">
        <v>5</v>
      </c>
      <c r="P25" s="231">
        <f t="shared" si="4"/>
        <v>10</v>
      </c>
      <c r="Q25" s="231">
        <v>3</v>
      </c>
      <c r="R25" s="231">
        <f t="shared" si="5"/>
        <v>9</v>
      </c>
      <c r="S25" s="232">
        <f t="shared" si="6"/>
        <v>119</v>
      </c>
      <c r="T25" s="224"/>
      <c r="U25" s="230">
        <f t="shared" si="7"/>
        <v>0</v>
      </c>
      <c r="V25" s="230"/>
      <c r="W25" s="230">
        <f t="shared" si="8"/>
        <v>0</v>
      </c>
      <c r="X25" s="230"/>
      <c r="Y25" s="230">
        <f t="shared" si="9"/>
        <v>0</v>
      </c>
      <c r="Z25" s="230"/>
      <c r="AA25" s="230">
        <f t="shared" si="10"/>
        <v>0</v>
      </c>
      <c r="AB25" s="232">
        <f t="shared" si="11"/>
        <v>0</v>
      </c>
      <c r="AC25" s="224"/>
      <c r="AD25" s="230"/>
      <c r="AE25" s="232"/>
      <c r="AF25" s="224">
        <v>1</v>
      </c>
      <c r="AG25" s="230">
        <f t="shared" si="12"/>
        <v>12</v>
      </c>
      <c r="AH25" s="230"/>
      <c r="AI25" s="230">
        <f t="shared" si="13"/>
        <v>0</v>
      </c>
      <c r="AJ25" s="230">
        <v>1</v>
      </c>
      <c r="AK25" s="230">
        <f t="shared" si="14"/>
        <v>3</v>
      </c>
      <c r="AL25" s="230"/>
      <c r="AM25" s="230">
        <f t="shared" si="15"/>
        <v>0</v>
      </c>
      <c r="AN25" s="230"/>
      <c r="AO25" s="230">
        <f t="shared" si="16"/>
        <v>0</v>
      </c>
      <c r="AP25" s="230"/>
      <c r="AQ25" s="230">
        <f t="shared" si="17"/>
        <v>0</v>
      </c>
      <c r="AR25" s="230"/>
      <c r="AS25" s="230">
        <f t="shared" si="18"/>
        <v>0</v>
      </c>
      <c r="AT25" s="230"/>
      <c r="AU25" s="133">
        <f t="shared" si="19"/>
        <v>0</v>
      </c>
      <c r="AV25" s="230"/>
      <c r="AW25" s="133">
        <f t="shared" si="20"/>
        <v>0</v>
      </c>
      <c r="AX25" s="136">
        <f t="shared" si="21"/>
        <v>3</v>
      </c>
      <c r="AY25" s="233">
        <f t="shared" si="22"/>
        <v>15</v>
      </c>
      <c r="AZ25" s="234">
        <f t="shared" si="23"/>
        <v>134</v>
      </c>
    </row>
    <row r="26" spans="1:52" s="105" customFormat="1" ht="14.25">
      <c r="A26" s="224">
        <v>22</v>
      </c>
      <c r="B26" s="225" t="s">
        <v>267</v>
      </c>
      <c r="C26" s="226">
        <v>22476</v>
      </c>
      <c r="D26" s="227" t="s">
        <v>40</v>
      </c>
      <c r="E26" s="228" t="s">
        <v>28</v>
      </c>
      <c r="F26" s="225" t="s">
        <v>263</v>
      </c>
      <c r="G26" s="229">
        <v>11</v>
      </c>
      <c r="H26" s="230">
        <f t="shared" si="0"/>
        <v>66</v>
      </c>
      <c r="I26" s="230"/>
      <c r="J26" s="230">
        <f t="shared" si="1"/>
        <v>0</v>
      </c>
      <c r="K26" s="230">
        <v>16</v>
      </c>
      <c r="L26" s="230">
        <f t="shared" si="2"/>
        <v>36</v>
      </c>
      <c r="M26" s="231"/>
      <c r="N26" s="230">
        <f t="shared" si="3"/>
        <v>0</v>
      </c>
      <c r="O26" s="231">
        <v>5</v>
      </c>
      <c r="P26" s="231">
        <f t="shared" si="4"/>
        <v>10</v>
      </c>
      <c r="Q26" s="231">
        <v>2</v>
      </c>
      <c r="R26" s="231">
        <f t="shared" si="5"/>
        <v>6</v>
      </c>
      <c r="S26" s="232">
        <f t="shared" si="6"/>
        <v>118</v>
      </c>
      <c r="T26" s="224"/>
      <c r="U26" s="230">
        <f t="shared" si="7"/>
        <v>0</v>
      </c>
      <c r="V26" s="230"/>
      <c r="W26" s="230">
        <f t="shared" si="8"/>
        <v>0</v>
      </c>
      <c r="X26" s="230">
        <v>1</v>
      </c>
      <c r="Y26" s="230">
        <f t="shared" si="9"/>
        <v>3</v>
      </c>
      <c r="Z26" s="230"/>
      <c r="AA26" s="230">
        <f t="shared" si="10"/>
        <v>0</v>
      </c>
      <c r="AB26" s="232">
        <f t="shared" si="11"/>
        <v>3</v>
      </c>
      <c r="AC26" s="224"/>
      <c r="AD26" s="230"/>
      <c r="AE26" s="232"/>
      <c r="AF26" s="224">
        <v>1</v>
      </c>
      <c r="AG26" s="230">
        <f t="shared" si="12"/>
        <v>12</v>
      </c>
      <c r="AH26" s="230"/>
      <c r="AI26" s="230">
        <f t="shared" si="13"/>
        <v>0</v>
      </c>
      <c r="AJ26" s="230"/>
      <c r="AK26" s="230">
        <f t="shared" si="14"/>
        <v>0</v>
      </c>
      <c r="AL26" s="230"/>
      <c r="AM26" s="230">
        <f t="shared" si="15"/>
        <v>0</v>
      </c>
      <c r="AN26" s="230"/>
      <c r="AO26" s="230">
        <f t="shared" si="16"/>
        <v>0</v>
      </c>
      <c r="AP26" s="230"/>
      <c r="AQ26" s="230">
        <f t="shared" si="17"/>
        <v>0</v>
      </c>
      <c r="AR26" s="230"/>
      <c r="AS26" s="230">
        <f t="shared" si="18"/>
        <v>0</v>
      </c>
      <c r="AT26" s="230"/>
      <c r="AU26" s="133">
        <f t="shared" si="19"/>
        <v>0</v>
      </c>
      <c r="AV26" s="230"/>
      <c r="AW26" s="133">
        <f t="shared" si="20"/>
        <v>0</v>
      </c>
      <c r="AX26" s="136">
        <f t="shared" si="21"/>
        <v>0</v>
      </c>
      <c r="AY26" s="233">
        <f t="shared" si="22"/>
        <v>12</v>
      </c>
      <c r="AZ26" s="234">
        <f t="shared" si="23"/>
        <v>133</v>
      </c>
    </row>
    <row r="27" spans="1:52" s="105" customFormat="1" ht="14.25">
      <c r="A27" s="224">
        <v>23</v>
      </c>
      <c r="B27" s="225" t="s">
        <v>285</v>
      </c>
      <c r="C27" s="226">
        <v>24898</v>
      </c>
      <c r="D27" s="227" t="s">
        <v>40</v>
      </c>
      <c r="E27" s="228" t="s">
        <v>28</v>
      </c>
      <c r="F27" s="225" t="s">
        <v>263</v>
      </c>
      <c r="G27" s="229">
        <v>12</v>
      </c>
      <c r="H27" s="230">
        <f t="shared" si="0"/>
        <v>72</v>
      </c>
      <c r="I27" s="230"/>
      <c r="J27" s="230">
        <f t="shared" si="1"/>
        <v>0</v>
      </c>
      <c r="K27" s="230">
        <v>11</v>
      </c>
      <c r="L27" s="230">
        <f t="shared" si="2"/>
        <v>26</v>
      </c>
      <c r="M27" s="231"/>
      <c r="N27" s="230">
        <f t="shared" si="3"/>
        <v>0</v>
      </c>
      <c r="O27" s="231">
        <v>5</v>
      </c>
      <c r="P27" s="231">
        <f t="shared" si="4"/>
        <v>10</v>
      </c>
      <c r="Q27" s="231">
        <v>3</v>
      </c>
      <c r="R27" s="231">
        <f t="shared" si="5"/>
        <v>9</v>
      </c>
      <c r="S27" s="232">
        <f t="shared" si="6"/>
        <v>117</v>
      </c>
      <c r="T27" s="224"/>
      <c r="U27" s="230">
        <f t="shared" si="7"/>
        <v>0</v>
      </c>
      <c r="V27" s="230"/>
      <c r="W27" s="230">
        <f t="shared" si="8"/>
        <v>0</v>
      </c>
      <c r="X27" s="230"/>
      <c r="Y27" s="230">
        <f t="shared" si="9"/>
        <v>0</v>
      </c>
      <c r="Z27" s="230"/>
      <c r="AA27" s="230">
        <f t="shared" si="10"/>
        <v>0</v>
      </c>
      <c r="AB27" s="232">
        <f t="shared" si="11"/>
        <v>0</v>
      </c>
      <c r="AC27" s="224"/>
      <c r="AD27" s="230"/>
      <c r="AE27" s="232"/>
      <c r="AF27" s="224">
        <v>1</v>
      </c>
      <c r="AG27" s="230">
        <f t="shared" si="12"/>
        <v>12</v>
      </c>
      <c r="AH27" s="230"/>
      <c r="AI27" s="230">
        <f t="shared" si="13"/>
        <v>0</v>
      </c>
      <c r="AJ27" s="230">
        <v>1</v>
      </c>
      <c r="AK27" s="230">
        <f t="shared" si="14"/>
        <v>3</v>
      </c>
      <c r="AL27" s="230">
        <v>1</v>
      </c>
      <c r="AM27" s="230">
        <f t="shared" si="15"/>
        <v>1</v>
      </c>
      <c r="AN27" s="230"/>
      <c r="AO27" s="230">
        <f t="shared" si="16"/>
        <v>0</v>
      </c>
      <c r="AP27" s="230"/>
      <c r="AQ27" s="230">
        <f t="shared" si="17"/>
        <v>0</v>
      </c>
      <c r="AR27" s="230"/>
      <c r="AS27" s="230">
        <f t="shared" si="18"/>
        <v>0</v>
      </c>
      <c r="AT27" s="230"/>
      <c r="AU27" s="133">
        <f t="shared" si="19"/>
        <v>0</v>
      </c>
      <c r="AV27" s="230"/>
      <c r="AW27" s="133">
        <f t="shared" si="20"/>
        <v>0</v>
      </c>
      <c r="AX27" s="136">
        <f t="shared" si="21"/>
        <v>4</v>
      </c>
      <c r="AY27" s="233">
        <f t="shared" si="22"/>
        <v>16</v>
      </c>
      <c r="AZ27" s="234">
        <f t="shared" si="23"/>
        <v>133</v>
      </c>
    </row>
    <row r="28" spans="1:52" s="105" customFormat="1" ht="14.25">
      <c r="A28" s="224">
        <v>24</v>
      </c>
      <c r="B28" s="225" t="s">
        <v>265</v>
      </c>
      <c r="C28" s="226">
        <v>20878</v>
      </c>
      <c r="D28" s="227" t="s">
        <v>40</v>
      </c>
      <c r="E28" s="228" t="s">
        <v>28</v>
      </c>
      <c r="F28" s="225" t="s">
        <v>263</v>
      </c>
      <c r="G28" s="229">
        <v>12</v>
      </c>
      <c r="H28" s="230">
        <f t="shared" si="0"/>
        <v>72</v>
      </c>
      <c r="I28" s="230"/>
      <c r="J28" s="230">
        <f t="shared" si="1"/>
        <v>0</v>
      </c>
      <c r="K28" s="230">
        <v>14</v>
      </c>
      <c r="L28" s="230">
        <f t="shared" si="2"/>
        <v>32</v>
      </c>
      <c r="M28" s="231"/>
      <c r="N28" s="230">
        <f t="shared" si="3"/>
        <v>0</v>
      </c>
      <c r="O28" s="231">
        <v>4</v>
      </c>
      <c r="P28" s="231">
        <f t="shared" si="4"/>
        <v>8</v>
      </c>
      <c r="Q28" s="231">
        <v>1</v>
      </c>
      <c r="R28" s="231">
        <f t="shared" si="5"/>
        <v>3</v>
      </c>
      <c r="S28" s="232">
        <f t="shared" si="6"/>
        <v>115</v>
      </c>
      <c r="T28" s="224"/>
      <c r="U28" s="230">
        <f t="shared" si="7"/>
        <v>0</v>
      </c>
      <c r="V28" s="230"/>
      <c r="W28" s="230">
        <f t="shared" si="8"/>
        <v>0</v>
      </c>
      <c r="X28" s="230"/>
      <c r="Y28" s="230">
        <f t="shared" si="9"/>
        <v>0</v>
      </c>
      <c r="Z28" s="230"/>
      <c r="AA28" s="230">
        <f t="shared" si="10"/>
        <v>0</v>
      </c>
      <c r="AB28" s="232">
        <f t="shared" si="11"/>
        <v>0</v>
      </c>
      <c r="AC28" s="224"/>
      <c r="AD28" s="230"/>
      <c r="AE28" s="232"/>
      <c r="AF28" s="224">
        <v>1</v>
      </c>
      <c r="AG28" s="230">
        <f t="shared" si="12"/>
        <v>12</v>
      </c>
      <c r="AH28" s="230"/>
      <c r="AI28" s="230">
        <f t="shared" si="13"/>
        <v>0</v>
      </c>
      <c r="AJ28" s="230">
        <v>1</v>
      </c>
      <c r="AK28" s="230">
        <f t="shared" si="14"/>
        <v>3</v>
      </c>
      <c r="AL28" s="230"/>
      <c r="AM28" s="230">
        <f t="shared" si="15"/>
        <v>0</v>
      </c>
      <c r="AN28" s="230"/>
      <c r="AO28" s="230">
        <f t="shared" si="16"/>
        <v>0</v>
      </c>
      <c r="AP28" s="230"/>
      <c r="AQ28" s="230">
        <f t="shared" si="17"/>
        <v>0</v>
      </c>
      <c r="AR28" s="230"/>
      <c r="AS28" s="230">
        <f t="shared" si="18"/>
        <v>0</v>
      </c>
      <c r="AT28" s="230"/>
      <c r="AU28" s="133">
        <f t="shared" si="19"/>
        <v>0</v>
      </c>
      <c r="AV28" s="230"/>
      <c r="AW28" s="133">
        <f t="shared" si="20"/>
        <v>0</v>
      </c>
      <c r="AX28" s="136">
        <f t="shared" si="21"/>
        <v>3</v>
      </c>
      <c r="AY28" s="233">
        <f t="shared" si="22"/>
        <v>15</v>
      </c>
      <c r="AZ28" s="234">
        <f t="shared" si="23"/>
        <v>130</v>
      </c>
    </row>
    <row r="29" spans="1:52" s="105" customFormat="1" ht="14.25">
      <c r="A29" s="224">
        <v>25</v>
      </c>
      <c r="B29" s="225" t="s">
        <v>283</v>
      </c>
      <c r="C29" s="226">
        <v>20858</v>
      </c>
      <c r="D29" s="227" t="s">
        <v>85</v>
      </c>
      <c r="E29" s="228" t="s">
        <v>28</v>
      </c>
      <c r="F29" s="225" t="s">
        <v>263</v>
      </c>
      <c r="G29" s="229">
        <v>10</v>
      </c>
      <c r="H29" s="230">
        <f t="shared" si="0"/>
        <v>60</v>
      </c>
      <c r="I29" s="230"/>
      <c r="J29" s="230">
        <f t="shared" si="1"/>
        <v>0</v>
      </c>
      <c r="K29" s="230">
        <v>15</v>
      </c>
      <c r="L29" s="230">
        <f t="shared" si="2"/>
        <v>34</v>
      </c>
      <c r="M29" s="231"/>
      <c r="N29" s="230">
        <f t="shared" si="3"/>
        <v>0</v>
      </c>
      <c r="O29" s="231">
        <v>5</v>
      </c>
      <c r="P29" s="231">
        <f t="shared" si="4"/>
        <v>10</v>
      </c>
      <c r="Q29" s="231">
        <v>3</v>
      </c>
      <c r="R29" s="231">
        <f t="shared" si="5"/>
        <v>9</v>
      </c>
      <c r="S29" s="232">
        <f t="shared" si="6"/>
        <v>113</v>
      </c>
      <c r="T29" s="224"/>
      <c r="U29" s="230">
        <f t="shared" si="7"/>
        <v>0</v>
      </c>
      <c r="V29" s="230"/>
      <c r="W29" s="230">
        <f t="shared" si="8"/>
        <v>0</v>
      </c>
      <c r="X29" s="230"/>
      <c r="Y29" s="230">
        <f t="shared" si="9"/>
        <v>0</v>
      </c>
      <c r="Z29" s="230"/>
      <c r="AA29" s="230">
        <f t="shared" si="10"/>
        <v>0</v>
      </c>
      <c r="AB29" s="232">
        <f t="shared" si="11"/>
        <v>0</v>
      </c>
      <c r="AC29" s="224"/>
      <c r="AD29" s="230"/>
      <c r="AE29" s="232"/>
      <c r="AF29" s="224">
        <v>1</v>
      </c>
      <c r="AG29" s="230">
        <f t="shared" si="12"/>
        <v>12</v>
      </c>
      <c r="AH29" s="230"/>
      <c r="AI29" s="230">
        <f t="shared" si="13"/>
        <v>0</v>
      </c>
      <c r="AJ29" s="230">
        <v>1</v>
      </c>
      <c r="AK29" s="230">
        <f t="shared" si="14"/>
        <v>3</v>
      </c>
      <c r="AL29" s="230"/>
      <c r="AM29" s="230">
        <f t="shared" si="15"/>
        <v>0</v>
      </c>
      <c r="AN29" s="230"/>
      <c r="AO29" s="230">
        <f t="shared" si="16"/>
        <v>0</v>
      </c>
      <c r="AP29" s="230"/>
      <c r="AQ29" s="230">
        <f t="shared" si="17"/>
        <v>0</v>
      </c>
      <c r="AR29" s="230"/>
      <c r="AS29" s="230">
        <f t="shared" si="18"/>
        <v>0</v>
      </c>
      <c r="AT29" s="230"/>
      <c r="AU29" s="133">
        <f t="shared" si="19"/>
        <v>0</v>
      </c>
      <c r="AV29" s="230"/>
      <c r="AW29" s="133">
        <f t="shared" si="20"/>
        <v>0</v>
      </c>
      <c r="AX29" s="136">
        <f t="shared" si="21"/>
        <v>3</v>
      </c>
      <c r="AY29" s="233">
        <f t="shared" si="22"/>
        <v>15</v>
      </c>
      <c r="AZ29" s="234">
        <f t="shared" si="23"/>
        <v>128</v>
      </c>
    </row>
    <row r="30" spans="1:52" s="105" customFormat="1" ht="14.25">
      <c r="A30" s="224">
        <v>26</v>
      </c>
      <c r="B30" s="225" t="s">
        <v>289</v>
      </c>
      <c r="C30" s="226">
        <v>23949</v>
      </c>
      <c r="D30" s="227" t="s">
        <v>40</v>
      </c>
      <c r="E30" s="228" t="s">
        <v>28</v>
      </c>
      <c r="F30" s="225" t="s">
        <v>263</v>
      </c>
      <c r="G30" s="229">
        <v>10</v>
      </c>
      <c r="H30" s="230">
        <f t="shared" si="0"/>
        <v>60</v>
      </c>
      <c r="I30" s="230"/>
      <c r="J30" s="230">
        <f t="shared" si="1"/>
        <v>0</v>
      </c>
      <c r="K30" s="230">
        <v>15</v>
      </c>
      <c r="L30" s="230">
        <f t="shared" si="2"/>
        <v>34</v>
      </c>
      <c r="M30" s="231"/>
      <c r="N30" s="230">
        <f t="shared" si="3"/>
        <v>0</v>
      </c>
      <c r="O30" s="231">
        <v>5</v>
      </c>
      <c r="P30" s="231">
        <f t="shared" si="4"/>
        <v>10</v>
      </c>
      <c r="Q30" s="231">
        <v>3</v>
      </c>
      <c r="R30" s="231">
        <f t="shared" si="5"/>
        <v>9</v>
      </c>
      <c r="S30" s="232">
        <f t="shared" si="6"/>
        <v>113</v>
      </c>
      <c r="T30" s="224"/>
      <c r="U30" s="230">
        <f t="shared" si="7"/>
        <v>0</v>
      </c>
      <c r="V30" s="230"/>
      <c r="W30" s="230">
        <f t="shared" si="8"/>
        <v>0</v>
      </c>
      <c r="X30" s="230"/>
      <c r="Y30" s="230">
        <f t="shared" si="9"/>
        <v>0</v>
      </c>
      <c r="Z30" s="230"/>
      <c r="AA30" s="230">
        <f t="shared" si="10"/>
        <v>0</v>
      </c>
      <c r="AB30" s="232">
        <f t="shared" si="11"/>
        <v>0</v>
      </c>
      <c r="AC30" s="224"/>
      <c r="AD30" s="230"/>
      <c r="AE30" s="232"/>
      <c r="AF30" s="224">
        <v>1</v>
      </c>
      <c r="AG30" s="230">
        <f t="shared" si="12"/>
        <v>12</v>
      </c>
      <c r="AH30" s="230"/>
      <c r="AI30" s="230">
        <f t="shared" si="13"/>
        <v>0</v>
      </c>
      <c r="AJ30" s="230">
        <v>1</v>
      </c>
      <c r="AK30" s="230">
        <f t="shared" si="14"/>
        <v>3</v>
      </c>
      <c r="AL30" s="230"/>
      <c r="AM30" s="230">
        <f t="shared" si="15"/>
        <v>0</v>
      </c>
      <c r="AN30" s="230"/>
      <c r="AO30" s="230">
        <f t="shared" si="16"/>
        <v>0</v>
      </c>
      <c r="AP30" s="230"/>
      <c r="AQ30" s="230">
        <f t="shared" si="17"/>
        <v>0</v>
      </c>
      <c r="AR30" s="230"/>
      <c r="AS30" s="230">
        <f t="shared" si="18"/>
        <v>0</v>
      </c>
      <c r="AT30" s="230"/>
      <c r="AU30" s="133">
        <f t="shared" si="19"/>
        <v>0</v>
      </c>
      <c r="AV30" s="230"/>
      <c r="AW30" s="133">
        <f t="shared" si="20"/>
        <v>0</v>
      </c>
      <c r="AX30" s="136">
        <f t="shared" si="21"/>
        <v>3</v>
      </c>
      <c r="AY30" s="233">
        <f t="shared" si="22"/>
        <v>15</v>
      </c>
      <c r="AZ30" s="234">
        <f t="shared" si="23"/>
        <v>128</v>
      </c>
    </row>
    <row r="31" spans="1:52" s="105" customFormat="1" ht="14.25">
      <c r="A31" s="224">
        <v>27</v>
      </c>
      <c r="B31" s="225" t="s">
        <v>274</v>
      </c>
      <c r="C31" s="226">
        <v>22337</v>
      </c>
      <c r="D31" s="227" t="s">
        <v>40</v>
      </c>
      <c r="E31" s="228" t="s">
        <v>28</v>
      </c>
      <c r="F31" s="225" t="s">
        <v>263</v>
      </c>
      <c r="G31" s="229">
        <v>11</v>
      </c>
      <c r="H31" s="230">
        <f t="shared" si="0"/>
        <v>66</v>
      </c>
      <c r="I31" s="230"/>
      <c r="J31" s="230">
        <f t="shared" si="1"/>
        <v>0</v>
      </c>
      <c r="K31" s="230">
        <v>12</v>
      </c>
      <c r="L31" s="230">
        <f t="shared" si="2"/>
        <v>28</v>
      </c>
      <c r="M31" s="231"/>
      <c r="N31" s="230">
        <f t="shared" si="3"/>
        <v>0</v>
      </c>
      <c r="O31" s="231">
        <v>5</v>
      </c>
      <c r="P31" s="231">
        <f t="shared" si="4"/>
        <v>10</v>
      </c>
      <c r="Q31" s="231">
        <v>2</v>
      </c>
      <c r="R31" s="231">
        <f t="shared" si="5"/>
        <v>6</v>
      </c>
      <c r="S31" s="232">
        <f t="shared" si="6"/>
        <v>110</v>
      </c>
      <c r="T31" s="224"/>
      <c r="U31" s="230">
        <f t="shared" si="7"/>
        <v>0</v>
      </c>
      <c r="V31" s="230"/>
      <c r="W31" s="230">
        <f t="shared" si="8"/>
        <v>0</v>
      </c>
      <c r="X31" s="230"/>
      <c r="Y31" s="230">
        <f t="shared" si="9"/>
        <v>0</v>
      </c>
      <c r="Z31" s="230"/>
      <c r="AA31" s="230">
        <f t="shared" si="10"/>
        <v>0</v>
      </c>
      <c r="AB31" s="232">
        <f t="shared" si="11"/>
        <v>0</v>
      </c>
      <c r="AC31" s="224"/>
      <c r="AD31" s="230"/>
      <c r="AE31" s="232"/>
      <c r="AF31" s="224">
        <v>1</v>
      </c>
      <c r="AG31" s="230">
        <f t="shared" si="12"/>
        <v>12</v>
      </c>
      <c r="AH31" s="230"/>
      <c r="AI31" s="230">
        <f t="shared" si="13"/>
        <v>0</v>
      </c>
      <c r="AJ31" s="230">
        <v>1</v>
      </c>
      <c r="AK31" s="230">
        <f t="shared" si="14"/>
        <v>3</v>
      </c>
      <c r="AL31" s="230"/>
      <c r="AM31" s="230">
        <f t="shared" si="15"/>
        <v>0</v>
      </c>
      <c r="AN31" s="230"/>
      <c r="AO31" s="230">
        <f t="shared" si="16"/>
        <v>0</v>
      </c>
      <c r="AP31" s="230"/>
      <c r="AQ31" s="230">
        <f t="shared" si="17"/>
        <v>0</v>
      </c>
      <c r="AR31" s="230"/>
      <c r="AS31" s="230">
        <f t="shared" si="18"/>
        <v>0</v>
      </c>
      <c r="AT31" s="230"/>
      <c r="AU31" s="133">
        <f t="shared" si="19"/>
        <v>0</v>
      </c>
      <c r="AV31" s="230"/>
      <c r="AW31" s="133">
        <f t="shared" si="20"/>
        <v>0</v>
      </c>
      <c r="AX31" s="136">
        <f t="shared" si="21"/>
        <v>3</v>
      </c>
      <c r="AY31" s="233">
        <f t="shared" si="22"/>
        <v>15</v>
      </c>
      <c r="AZ31" s="234">
        <f t="shared" si="23"/>
        <v>125</v>
      </c>
    </row>
    <row r="32" spans="1:52" s="105" customFormat="1" ht="14.25">
      <c r="A32" s="224">
        <v>28</v>
      </c>
      <c r="B32" s="225" t="s">
        <v>264</v>
      </c>
      <c r="C32" s="226">
        <v>23049</v>
      </c>
      <c r="D32" s="227" t="s">
        <v>40</v>
      </c>
      <c r="E32" s="228" t="s">
        <v>28</v>
      </c>
      <c r="F32" s="225" t="s">
        <v>263</v>
      </c>
      <c r="G32" s="229">
        <v>10</v>
      </c>
      <c r="H32" s="230">
        <f t="shared" si="0"/>
        <v>60</v>
      </c>
      <c r="I32" s="230"/>
      <c r="J32" s="230">
        <f t="shared" si="1"/>
        <v>0</v>
      </c>
      <c r="K32" s="230">
        <v>13</v>
      </c>
      <c r="L32" s="230">
        <f t="shared" si="2"/>
        <v>30</v>
      </c>
      <c r="M32" s="231"/>
      <c r="N32" s="230">
        <f t="shared" si="3"/>
        <v>0</v>
      </c>
      <c r="O32" s="231">
        <v>5</v>
      </c>
      <c r="P32" s="231">
        <f t="shared" si="4"/>
        <v>10</v>
      </c>
      <c r="Q32" s="231">
        <v>3</v>
      </c>
      <c r="R32" s="231">
        <f t="shared" si="5"/>
        <v>9</v>
      </c>
      <c r="S32" s="232">
        <f t="shared" si="6"/>
        <v>109</v>
      </c>
      <c r="T32" s="224"/>
      <c r="U32" s="230">
        <f t="shared" si="7"/>
        <v>0</v>
      </c>
      <c r="V32" s="230"/>
      <c r="W32" s="230">
        <f t="shared" si="8"/>
        <v>0</v>
      </c>
      <c r="X32" s="230"/>
      <c r="Y32" s="230">
        <f t="shared" si="9"/>
        <v>0</v>
      </c>
      <c r="Z32" s="230"/>
      <c r="AA32" s="230">
        <f t="shared" si="10"/>
        <v>0</v>
      </c>
      <c r="AB32" s="232">
        <f t="shared" si="11"/>
        <v>0</v>
      </c>
      <c r="AC32" s="224"/>
      <c r="AD32" s="230"/>
      <c r="AE32" s="232"/>
      <c r="AF32" s="224">
        <v>1</v>
      </c>
      <c r="AG32" s="230">
        <f t="shared" si="12"/>
        <v>12</v>
      </c>
      <c r="AH32" s="230"/>
      <c r="AI32" s="230">
        <f t="shared" si="13"/>
        <v>0</v>
      </c>
      <c r="AJ32" s="230">
        <v>1</v>
      </c>
      <c r="AK32" s="230">
        <f t="shared" si="14"/>
        <v>3</v>
      </c>
      <c r="AL32" s="230"/>
      <c r="AM32" s="230">
        <f t="shared" si="15"/>
        <v>0</v>
      </c>
      <c r="AN32" s="230"/>
      <c r="AO32" s="230">
        <f t="shared" si="16"/>
        <v>0</v>
      </c>
      <c r="AP32" s="230"/>
      <c r="AQ32" s="230">
        <f t="shared" si="17"/>
        <v>0</v>
      </c>
      <c r="AR32" s="230">
        <v>1</v>
      </c>
      <c r="AS32" s="230">
        <f t="shared" si="18"/>
        <v>1</v>
      </c>
      <c r="AT32" s="230"/>
      <c r="AU32" s="133">
        <f t="shared" si="19"/>
        <v>0</v>
      </c>
      <c r="AV32" s="230"/>
      <c r="AW32" s="133">
        <f t="shared" si="20"/>
        <v>0</v>
      </c>
      <c r="AX32" s="136">
        <f t="shared" si="21"/>
        <v>4</v>
      </c>
      <c r="AY32" s="233">
        <f t="shared" si="22"/>
        <v>16</v>
      </c>
      <c r="AZ32" s="234">
        <f t="shared" si="23"/>
        <v>125</v>
      </c>
    </row>
    <row r="33" spans="1:52" s="105" customFormat="1" ht="14.25">
      <c r="A33" s="224">
        <v>29</v>
      </c>
      <c r="B33" s="225" t="s">
        <v>275</v>
      </c>
      <c r="C33" s="226">
        <v>25600</v>
      </c>
      <c r="D33" s="227" t="s">
        <v>40</v>
      </c>
      <c r="E33" s="228" t="s">
        <v>28</v>
      </c>
      <c r="F33" s="225" t="s">
        <v>263</v>
      </c>
      <c r="G33" s="229">
        <v>11</v>
      </c>
      <c r="H33" s="230">
        <f t="shared" si="0"/>
        <v>66</v>
      </c>
      <c r="I33" s="230"/>
      <c r="J33" s="230">
        <f t="shared" si="1"/>
        <v>0</v>
      </c>
      <c r="K33" s="230">
        <v>9</v>
      </c>
      <c r="L33" s="230">
        <f t="shared" si="2"/>
        <v>22</v>
      </c>
      <c r="M33" s="231"/>
      <c r="N33" s="230">
        <f t="shared" si="3"/>
        <v>0</v>
      </c>
      <c r="O33" s="231">
        <v>5</v>
      </c>
      <c r="P33" s="231">
        <f t="shared" si="4"/>
        <v>10</v>
      </c>
      <c r="Q33" s="231">
        <v>2</v>
      </c>
      <c r="R33" s="231">
        <f t="shared" si="5"/>
        <v>6</v>
      </c>
      <c r="S33" s="232">
        <f t="shared" si="6"/>
        <v>104</v>
      </c>
      <c r="T33" s="224"/>
      <c r="U33" s="230">
        <f t="shared" si="7"/>
        <v>0</v>
      </c>
      <c r="V33" s="230"/>
      <c r="W33" s="230">
        <f t="shared" si="8"/>
        <v>0</v>
      </c>
      <c r="X33" s="230">
        <v>2</v>
      </c>
      <c r="Y33" s="230">
        <f t="shared" si="9"/>
        <v>6</v>
      </c>
      <c r="Z33" s="230"/>
      <c r="AA33" s="230">
        <f t="shared" si="10"/>
        <v>0</v>
      </c>
      <c r="AB33" s="232">
        <f t="shared" si="11"/>
        <v>6</v>
      </c>
      <c r="AC33" s="224"/>
      <c r="AD33" s="230"/>
      <c r="AE33" s="232" t="s">
        <v>119</v>
      </c>
      <c r="AF33" s="224">
        <v>1</v>
      </c>
      <c r="AG33" s="230">
        <f t="shared" si="12"/>
        <v>12</v>
      </c>
      <c r="AH33" s="230"/>
      <c r="AI33" s="230">
        <f t="shared" si="13"/>
        <v>0</v>
      </c>
      <c r="AJ33" s="230">
        <v>1</v>
      </c>
      <c r="AK33" s="230">
        <f t="shared" si="14"/>
        <v>3</v>
      </c>
      <c r="AL33" s="230"/>
      <c r="AM33" s="230">
        <f t="shared" si="15"/>
        <v>0</v>
      </c>
      <c r="AN33" s="230"/>
      <c r="AO33" s="230">
        <f t="shared" si="16"/>
        <v>0</v>
      </c>
      <c r="AP33" s="230"/>
      <c r="AQ33" s="230">
        <f t="shared" si="17"/>
        <v>0</v>
      </c>
      <c r="AR33" s="230"/>
      <c r="AS33" s="230">
        <f t="shared" si="18"/>
        <v>0</v>
      </c>
      <c r="AT33" s="230"/>
      <c r="AU33" s="133">
        <f t="shared" si="19"/>
        <v>0</v>
      </c>
      <c r="AV33" s="230"/>
      <c r="AW33" s="133">
        <f t="shared" si="20"/>
        <v>0</v>
      </c>
      <c r="AX33" s="136">
        <f t="shared" si="21"/>
        <v>3</v>
      </c>
      <c r="AY33" s="233">
        <f t="shared" si="22"/>
        <v>15</v>
      </c>
      <c r="AZ33" s="234">
        <f t="shared" si="23"/>
        <v>125</v>
      </c>
    </row>
    <row r="34" spans="1:52" s="105" customFormat="1" ht="14.25">
      <c r="A34" s="224">
        <v>30</v>
      </c>
      <c r="B34" s="225" t="s">
        <v>348</v>
      </c>
      <c r="C34" s="226">
        <v>21489</v>
      </c>
      <c r="D34" s="227" t="s">
        <v>40</v>
      </c>
      <c r="E34" s="228" t="s">
        <v>28</v>
      </c>
      <c r="F34" s="225" t="s">
        <v>263</v>
      </c>
      <c r="G34" s="229">
        <v>10</v>
      </c>
      <c r="H34" s="230">
        <f t="shared" si="0"/>
        <v>60</v>
      </c>
      <c r="I34" s="230"/>
      <c r="J34" s="230">
        <f t="shared" si="1"/>
        <v>0</v>
      </c>
      <c r="K34" s="230">
        <v>13</v>
      </c>
      <c r="L34" s="230">
        <f t="shared" si="2"/>
        <v>30</v>
      </c>
      <c r="M34" s="231"/>
      <c r="N34" s="230">
        <f t="shared" si="3"/>
        <v>0</v>
      </c>
      <c r="O34" s="231">
        <v>5</v>
      </c>
      <c r="P34" s="231">
        <f t="shared" si="4"/>
        <v>10</v>
      </c>
      <c r="Q34" s="231">
        <v>3</v>
      </c>
      <c r="R34" s="231">
        <f t="shared" si="5"/>
        <v>9</v>
      </c>
      <c r="S34" s="232">
        <f t="shared" si="6"/>
        <v>109</v>
      </c>
      <c r="T34" s="224"/>
      <c r="U34" s="230">
        <f t="shared" si="7"/>
        <v>0</v>
      </c>
      <c r="V34" s="230"/>
      <c r="W34" s="230">
        <f t="shared" si="8"/>
        <v>0</v>
      </c>
      <c r="X34" s="230"/>
      <c r="Y34" s="230">
        <f t="shared" si="9"/>
        <v>0</v>
      </c>
      <c r="Z34" s="230"/>
      <c r="AA34" s="230">
        <f t="shared" si="10"/>
        <v>0</v>
      </c>
      <c r="AB34" s="232">
        <f t="shared" si="11"/>
        <v>0</v>
      </c>
      <c r="AC34" s="224" t="s">
        <v>119</v>
      </c>
      <c r="AD34" s="230"/>
      <c r="AE34" s="232"/>
      <c r="AF34" s="224">
        <v>1</v>
      </c>
      <c r="AG34" s="230">
        <f t="shared" si="12"/>
        <v>12</v>
      </c>
      <c r="AH34" s="230"/>
      <c r="AI34" s="230">
        <f t="shared" si="13"/>
        <v>0</v>
      </c>
      <c r="AJ34" s="230">
        <v>1</v>
      </c>
      <c r="AK34" s="230">
        <f t="shared" si="14"/>
        <v>3</v>
      </c>
      <c r="AL34" s="230"/>
      <c r="AM34" s="230">
        <f t="shared" si="15"/>
        <v>0</v>
      </c>
      <c r="AN34" s="230"/>
      <c r="AO34" s="230">
        <f t="shared" si="16"/>
        <v>0</v>
      </c>
      <c r="AP34" s="230"/>
      <c r="AQ34" s="230">
        <f t="shared" si="17"/>
        <v>0</v>
      </c>
      <c r="AR34" s="230"/>
      <c r="AS34" s="230">
        <f t="shared" si="18"/>
        <v>0</v>
      </c>
      <c r="AT34" s="230"/>
      <c r="AU34" s="133">
        <f t="shared" si="19"/>
        <v>0</v>
      </c>
      <c r="AV34" s="230"/>
      <c r="AW34" s="133">
        <f t="shared" si="20"/>
        <v>0</v>
      </c>
      <c r="AX34" s="136">
        <f t="shared" si="21"/>
        <v>3</v>
      </c>
      <c r="AY34" s="233">
        <f t="shared" si="22"/>
        <v>15</v>
      </c>
      <c r="AZ34" s="234">
        <f t="shared" si="23"/>
        <v>124</v>
      </c>
    </row>
    <row r="35" spans="1:52" s="105" customFormat="1" ht="14.25">
      <c r="A35" s="224">
        <v>31</v>
      </c>
      <c r="B35" s="225" t="s">
        <v>347</v>
      </c>
      <c r="C35" s="226">
        <v>25380</v>
      </c>
      <c r="D35" s="227" t="s">
        <v>40</v>
      </c>
      <c r="E35" s="228" t="s">
        <v>28</v>
      </c>
      <c r="F35" s="225" t="s">
        <v>263</v>
      </c>
      <c r="G35" s="229">
        <v>10</v>
      </c>
      <c r="H35" s="230">
        <f t="shared" si="0"/>
        <v>60</v>
      </c>
      <c r="I35" s="230"/>
      <c r="J35" s="230">
        <f t="shared" si="1"/>
        <v>0</v>
      </c>
      <c r="K35" s="230">
        <v>14</v>
      </c>
      <c r="L35" s="230">
        <f t="shared" si="2"/>
        <v>32</v>
      </c>
      <c r="M35" s="231"/>
      <c r="N35" s="230">
        <f t="shared" si="3"/>
        <v>0</v>
      </c>
      <c r="O35" s="231">
        <v>4</v>
      </c>
      <c r="P35" s="231">
        <f t="shared" si="4"/>
        <v>8</v>
      </c>
      <c r="Q35" s="231">
        <v>3</v>
      </c>
      <c r="R35" s="231">
        <f t="shared" si="5"/>
        <v>9</v>
      </c>
      <c r="S35" s="232">
        <f t="shared" si="6"/>
        <v>109</v>
      </c>
      <c r="T35" s="224"/>
      <c r="U35" s="230">
        <f t="shared" si="7"/>
        <v>0</v>
      </c>
      <c r="V35" s="230"/>
      <c r="W35" s="230">
        <f t="shared" si="8"/>
        <v>0</v>
      </c>
      <c r="X35" s="230"/>
      <c r="Y35" s="230">
        <f t="shared" si="9"/>
        <v>0</v>
      </c>
      <c r="Z35" s="230"/>
      <c r="AA35" s="230">
        <f t="shared" si="10"/>
        <v>0</v>
      </c>
      <c r="AB35" s="232">
        <f t="shared" si="11"/>
        <v>0</v>
      </c>
      <c r="AC35" s="224"/>
      <c r="AD35" s="230"/>
      <c r="AE35" s="232"/>
      <c r="AF35" s="224">
        <v>1</v>
      </c>
      <c r="AG35" s="230">
        <f t="shared" si="12"/>
        <v>12</v>
      </c>
      <c r="AH35" s="230"/>
      <c r="AI35" s="230">
        <f t="shared" si="13"/>
        <v>0</v>
      </c>
      <c r="AJ35" s="230">
        <v>1</v>
      </c>
      <c r="AK35" s="230">
        <f t="shared" si="14"/>
        <v>3</v>
      </c>
      <c r="AL35" s="230"/>
      <c r="AM35" s="230">
        <f t="shared" si="15"/>
        <v>0</v>
      </c>
      <c r="AN35" s="230"/>
      <c r="AO35" s="230">
        <f t="shared" si="16"/>
        <v>0</v>
      </c>
      <c r="AP35" s="230"/>
      <c r="AQ35" s="230">
        <f t="shared" si="17"/>
        <v>0</v>
      </c>
      <c r="AR35" s="230"/>
      <c r="AS35" s="230">
        <f t="shared" si="18"/>
        <v>0</v>
      </c>
      <c r="AT35" s="230"/>
      <c r="AU35" s="133">
        <f t="shared" si="19"/>
        <v>0</v>
      </c>
      <c r="AV35" s="230"/>
      <c r="AW35" s="133">
        <f t="shared" si="20"/>
        <v>0</v>
      </c>
      <c r="AX35" s="136">
        <f t="shared" si="21"/>
        <v>3</v>
      </c>
      <c r="AY35" s="233">
        <f t="shared" si="22"/>
        <v>15</v>
      </c>
      <c r="AZ35" s="234">
        <f t="shared" si="23"/>
        <v>124</v>
      </c>
    </row>
    <row r="36" spans="1:52" s="105" customFormat="1" ht="14.25">
      <c r="A36" s="224">
        <v>32</v>
      </c>
      <c r="B36" s="225" t="s">
        <v>270</v>
      </c>
      <c r="C36" s="226">
        <v>23743</v>
      </c>
      <c r="D36" s="227" t="s">
        <v>40</v>
      </c>
      <c r="E36" s="228" t="s">
        <v>28</v>
      </c>
      <c r="F36" s="225" t="s">
        <v>263</v>
      </c>
      <c r="G36" s="229">
        <v>10</v>
      </c>
      <c r="H36" s="230">
        <f t="shared" si="0"/>
        <v>60</v>
      </c>
      <c r="I36" s="230"/>
      <c r="J36" s="230">
        <f t="shared" si="1"/>
        <v>0</v>
      </c>
      <c r="K36" s="230">
        <v>11</v>
      </c>
      <c r="L36" s="230">
        <f t="shared" si="2"/>
        <v>26</v>
      </c>
      <c r="M36" s="231"/>
      <c r="N36" s="230">
        <f t="shared" si="3"/>
        <v>0</v>
      </c>
      <c r="O36" s="231">
        <v>5</v>
      </c>
      <c r="P36" s="231">
        <f t="shared" si="4"/>
        <v>10</v>
      </c>
      <c r="Q36" s="231">
        <v>3</v>
      </c>
      <c r="R36" s="231">
        <f t="shared" si="5"/>
        <v>9</v>
      </c>
      <c r="S36" s="232">
        <f t="shared" si="6"/>
        <v>105</v>
      </c>
      <c r="T36" s="224"/>
      <c r="U36" s="230">
        <f t="shared" si="7"/>
        <v>0</v>
      </c>
      <c r="V36" s="230"/>
      <c r="W36" s="230">
        <f t="shared" si="8"/>
        <v>0</v>
      </c>
      <c r="X36" s="230"/>
      <c r="Y36" s="230">
        <f t="shared" si="9"/>
        <v>0</v>
      </c>
      <c r="Z36" s="230"/>
      <c r="AA36" s="230">
        <f t="shared" si="10"/>
        <v>0</v>
      </c>
      <c r="AB36" s="232">
        <f t="shared" si="11"/>
        <v>0</v>
      </c>
      <c r="AC36" s="224"/>
      <c r="AD36" s="230"/>
      <c r="AE36" s="232"/>
      <c r="AF36" s="224">
        <v>1</v>
      </c>
      <c r="AG36" s="230">
        <f t="shared" si="12"/>
        <v>12</v>
      </c>
      <c r="AH36" s="230"/>
      <c r="AI36" s="230">
        <f t="shared" si="13"/>
        <v>0</v>
      </c>
      <c r="AJ36" s="230">
        <v>1</v>
      </c>
      <c r="AK36" s="230">
        <f t="shared" si="14"/>
        <v>3</v>
      </c>
      <c r="AL36" s="230"/>
      <c r="AM36" s="230">
        <f t="shared" si="15"/>
        <v>0</v>
      </c>
      <c r="AN36" s="230"/>
      <c r="AO36" s="230">
        <f t="shared" si="16"/>
        <v>0</v>
      </c>
      <c r="AP36" s="230"/>
      <c r="AQ36" s="230">
        <f t="shared" si="17"/>
        <v>0</v>
      </c>
      <c r="AR36" s="230"/>
      <c r="AS36" s="230">
        <f t="shared" si="18"/>
        <v>0</v>
      </c>
      <c r="AT36" s="230"/>
      <c r="AU36" s="133">
        <f t="shared" si="19"/>
        <v>0</v>
      </c>
      <c r="AV36" s="230"/>
      <c r="AW36" s="133">
        <f t="shared" si="20"/>
        <v>0</v>
      </c>
      <c r="AX36" s="136">
        <f t="shared" si="21"/>
        <v>3</v>
      </c>
      <c r="AY36" s="233">
        <f t="shared" si="22"/>
        <v>15</v>
      </c>
      <c r="AZ36" s="234">
        <f t="shared" si="23"/>
        <v>120</v>
      </c>
    </row>
    <row r="37" spans="1:52" s="105" customFormat="1" ht="15" thickBot="1">
      <c r="A37" s="224">
        <v>33</v>
      </c>
      <c r="B37" s="235" t="s">
        <v>272</v>
      </c>
      <c r="C37" s="236">
        <v>20684</v>
      </c>
      <c r="D37" s="237" t="s">
        <v>40</v>
      </c>
      <c r="E37" s="238" t="s">
        <v>28</v>
      </c>
      <c r="F37" s="235" t="s">
        <v>263</v>
      </c>
      <c r="G37" s="229">
        <v>10</v>
      </c>
      <c r="H37" s="239">
        <f t="shared" si="0"/>
        <v>60</v>
      </c>
      <c r="I37" s="239"/>
      <c r="J37" s="239">
        <f t="shared" si="1"/>
        <v>0</v>
      </c>
      <c r="K37" s="239">
        <v>2</v>
      </c>
      <c r="L37" s="239">
        <f t="shared" si="2"/>
        <v>6</v>
      </c>
      <c r="M37" s="240"/>
      <c r="N37" s="239">
        <f t="shared" si="3"/>
        <v>0</v>
      </c>
      <c r="O37" s="231">
        <v>5</v>
      </c>
      <c r="P37" s="240">
        <f t="shared" si="4"/>
        <v>10</v>
      </c>
      <c r="Q37" s="240">
        <v>3</v>
      </c>
      <c r="R37" s="231">
        <f t="shared" si="5"/>
        <v>9</v>
      </c>
      <c r="S37" s="242">
        <f t="shared" si="6"/>
        <v>85</v>
      </c>
      <c r="T37" s="241"/>
      <c r="U37" s="239">
        <f t="shared" si="7"/>
        <v>0</v>
      </c>
      <c r="V37" s="239"/>
      <c r="W37" s="239">
        <f t="shared" si="8"/>
        <v>0</v>
      </c>
      <c r="X37" s="239"/>
      <c r="Y37" s="239">
        <f t="shared" si="9"/>
        <v>0</v>
      </c>
      <c r="Z37" s="239"/>
      <c r="AA37" s="239">
        <f t="shared" si="10"/>
        <v>0</v>
      </c>
      <c r="AB37" s="242">
        <f t="shared" si="11"/>
        <v>0</v>
      </c>
      <c r="AC37" s="241"/>
      <c r="AD37" s="239"/>
      <c r="AE37" s="242"/>
      <c r="AF37" s="241">
        <v>1</v>
      </c>
      <c r="AG37" s="239">
        <f t="shared" si="12"/>
        <v>12</v>
      </c>
      <c r="AH37" s="239"/>
      <c r="AI37" s="239">
        <f t="shared" si="13"/>
        <v>0</v>
      </c>
      <c r="AJ37" s="239">
        <v>1</v>
      </c>
      <c r="AK37" s="239">
        <f t="shared" si="14"/>
        <v>3</v>
      </c>
      <c r="AL37" s="239"/>
      <c r="AM37" s="239">
        <f t="shared" si="15"/>
        <v>0</v>
      </c>
      <c r="AN37" s="239"/>
      <c r="AO37" s="239">
        <f t="shared" si="16"/>
        <v>0</v>
      </c>
      <c r="AP37" s="239"/>
      <c r="AQ37" s="239">
        <f t="shared" si="17"/>
        <v>0</v>
      </c>
      <c r="AR37" s="239"/>
      <c r="AS37" s="239">
        <f t="shared" si="18"/>
        <v>0</v>
      </c>
      <c r="AT37" s="239"/>
      <c r="AU37" s="133">
        <f t="shared" si="19"/>
        <v>0</v>
      </c>
      <c r="AV37" s="239"/>
      <c r="AW37" s="133">
        <f t="shared" si="20"/>
        <v>0</v>
      </c>
      <c r="AX37" s="136">
        <f t="shared" si="21"/>
        <v>3</v>
      </c>
      <c r="AY37" s="243">
        <f t="shared" si="22"/>
        <v>15</v>
      </c>
      <c r="AZ37" s="244">
        <f t="shared" si="23"/>
        <v>100</v>
      </c>
    </row>
    <row r="38" spans="5:6" s="57" customFormat="1" ht="13.5">
      <c r="E38" s="58"/>
      <c r="F38" s="58"/>
    </row>
    <row r="39" spans="5:6" s="57" customFormat="1" ht="13.5">
      <c r="E39" s="58"/>
      <c r="F39" s="58"/>
    </row>
    <row r="40" spans="5:6" s="57" customFormat="1" ht="13.5">
      <c r="E40" s="58"/>
      <c r="F40" s="58"/>
    </row>
    <row r="41" spans="5:6" s="57" customFormat="1" ht="13.5">
      <c r="E41" s="58"/>
      <c r="F41" s="58"/>
    </row>
    <row r="42" spans="5:6" s="57" customFormat="1" ht="13.5">
      <c r="E42" s="58"/>
      <c r="F42" s="58"/>
    </row>
    <row r="46" ht="14.25">
      <c r="B46" s="110"/>
    </row>
    <row r="48" ht="13.5">
      <c r="B48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2018-05-28T11:47:44Z</dcterms:modified>
  <cp:category/>
  <cp:version/>
  <cp:contentType/>
  <cp:contentStatus/>
</cp:coreProperties>
</file>