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W24" i="1" l="1"/>
  <c r="AU24" i="1"/>
  <c r="AS24" i="1"/>
  <c r="AQ24" i="1"/>
  <c r="AO24" i="1"/>
  <c r="AM24" i="1"/>
  <c r="AK24" i="1"/>
  <c r="AI24" i="1"/>
  <c r="AG24" i="1"/>
  <c r="AA24" i="1"/>
  <c r="Y24" i="1"/>
  <c r="W24" i="1"/>
  <c r="U24" i="1"/>
  <c r="AB24" i="1" s="1"/>
  <c r="R24" i="1"/>
  <c r="P24" i="1"/>
  <c r="N24" i="1"/>
  <c r="L24" i="1"/>
  <c r="J24" i="1"/>
  <c r="H24" i="1"/>
  <c r="S24" i="1" s="1"/>
  <c r="AW23" i="1"/>
  <c r="AU23" i="1"/>
  <c r="AS23" i="1"/>
  <c r="AQ23" i="1"/>
  <c r="AO23" i="1"/>
  <c r="AM23" i="1"/>
  <c r="AK23" i="1"/>
  <c r="AI23" i="1"/>
  <c r="AX23" i="1" s="1"/>
  <c r="AG23" i="1"/>
  <c r="AA23" i="1"/>
  <c r="Y23" i="1"/>
  <c r="W23" i="1"/>
  <c r="U23" i="1"/>
  <c r="R23" i="1"/>
  <c r="P23" i="1"/>
  <c r="N23" i="1"/>
  <c r="L23" i="1"/>
  <c r="J23" i="1"/>
  <c r="H23" i="1"/>
  <c r="AW22" i="1"/>
  <c r="AU22" i="1"/>
  <c r="AS22" i="1"/>
  <c r="AQ22" i="1"/>
  <c r="AO22" i="1"/>
  <c r="AM22" i="1"/>
  <c r="AK22" i="1"/>
  <c r="AI22" i="1"/>
  <c r="AG22" i="1"/>
  <c r="AA22" i="1"/>
  <c r="Y22" i="1"/>
  <c r="W22" i="1"/>
  <c r="U22" i="1"/>
  <c r="AB22" i="1" s="1"/>
  <c r="R22" i="1"/>
  <c r="P22" i="1"/>
  <c r="N22" i="1"/>
  <c r="L22" i="1"/>
  <c r="J22" i="1"/>
  <c r="H22" i="1"/>
  <c r="S22" i="1" s="1"/>
  <c r="AW21" i="1"/>
  <c r="AU21" i="1"/>
  <c r="AS21" i="1"/>
  <c r="AQ21" i="1"/>
  <c r="AO21" i="1"/>
  <c r="AM21" i="1"/>
  <c r="AK21" i="1"/>
  <c r="AI21" i="1"/>
  <c r="AX21" i="1" s="1"/>
  <c r="AG21" i="1"/>
  <c r="AA21" i="1"/>
  <c r="Y21" i="1"/>
  <c r="W21" i="1"/>
  <c r="U21" i="1"/>
  <c r="R21" i="1"/>
  <c r="P21" i="1"/>
  <c r="N21" i="1"/>
  <c r="L21" i="1"/>
  <c r="J21" i="1"/>
  <c r="H21" i="1"/>
  <c r="AW20" i="1"/>
  <c r="AU20" i="1"/>
  <c r="AS20" i="1"/>
  <c r="AQ20" i="1"/>
  <c r="AO20" i="1"/>
  <c r="AM20" i="1"/>
  <c r="AK20" i="1"/>
  <c r="AI20" i="1"/>
  <c r="AG20" i="1"/>
  <c r="AA20" i="1"/>
  <c r="Y20" i="1"/>
  <c r="W20" i="1"/>
  <c r="U20" i="1"/>
  <c r="AB20" i="1" s="1"/>
  <c r="R20" i="1"/>
  <c r="P20" i="1"/>
  <c r="N20" i="1"/>
  <c r="L20" i="1"/>
  <c r="J20" i="1"/>
  <c r="H20" i="1"/>
  <c r="S20" i="1" s="1"/>
  <c r="AW19" i="1"/>
  <c r="AU19" i="1"/>
  <c r="AS19" i="1"/>
  <c r="AQ19" i="1"/>
  <c r="AO19" i="1"/>
  <c r="AM19" i="1"/>
  <c r="AK19" i="1"/>
  <c r="AI19" i="1"/>
  <c r="AX19" i="1" s="1"/>
  <c r="AG19" i="1"/>
  <c r="AA19" i="1"/>
  <c r="Y19" i="1"/>
  <c r="W19" i="1"/>
  <c r="U19" i="1"/>
  <c r="R19" i="1"/>
  <c r="P19" i="1"/>
  <c r="N19" i="1"/>
  <c r="L19" i="1"/>
  <c r="J19" i="1"/>
  <c r="H19" i="1"/>
  <c r="AW18" i="1"/>
  <c r="AU18" i="1"/>
  <c r="AS18" i="1"/>
  <c r="AQ18" i="1"/>
  <c r="AO18" i="1"/>
  <c r="AM18" i="1"/>
  <c r="AK18" i="1"/>
  <c r="AI18" i="1"/>
  <c r="AG18" i="1"/>
  <c r="AA18" i="1"/>
  <c r="Y18" i="1"/>
  <c r="W18" i="1"/>
  <c r="U18" i="1"/>
  <c r="AB18" i="1" s="1"/>
  <c r="R18" i="1"/>
  <c r="P18" i="1"/>
  <c r="N18" i="1"/>
  <c r="L18" i="1"/>
  <c r="J18" i="1"/>
  <c r="H18" i="1"/>
  <c r="S18" i="1" s="1"/>
  <c r="AW17" i="1"/>
  <c r="AU17" i="1"/>
  <c r="AS17" i="1"/>
  <c r="AQ17" i="1"/>
  <c r="AO17" i="1"/>
  <c r="AM17" i="1"/>
  <c r="AK17" i="1"/>
  <c r="AI17" i="1"/>
  <c r="AX17" i="1" s="1"/>
  <c r="AG17" i="1"/>
  <c r="AA17" i="1"/>
  <c r="Y17" i="1"/>
  <c r="W17" i="1"/>
  <c r="U17" i="1"/>
  <c r="R17" i="1"/>
  <c r="P17" i="1"/>
  <c r="N17" i="1"/>
  <c r="L17" i="1"/>
  <c r="J17" i="1"/>
  <c r="H17" i="1"/>
  <c r="AW16" i="1"/>
  <c r="AU16" i="1"/>
  <c r="AS16" i="1"/>
  <c r="AQ16" i="1"/>
  <c r="AO16" i="1"/>
  <c r="AM16" i="1"/>
  <c r="AK16" i="1"/>
  <c r="AI16" i="1"/>
  <c r="AG16" i="1"/>
  <c r="AA16" i="1"/>
  <c r="Y16" i="1"/>
  <c r="W16" i="1"/>
  <c r="U16" i="1"/>
  <c r="AB16" i="1" s="1"/>
  <c r="R16" i="1"/>
  <c r="P16" i="1"/>
  <c r="N16" i="1"/>
  <c r="L16" i="1"/>
  <c r="J16" i="1"/>
  <c r="H16" i="1"/>
  <c r="S16" i="1" s="1"/>
  <c r="AW15" i="1"/>
  <c r="AU15" i="1"/>
  <c r="AS15" i="1"/>
  <c r="AQ15" i="1"/>
  <c r="AO15" i="1"/>
  <c r="AM15" i="1"/>
  <c r="AK15" i="1"/>
  <c r="AI15" i="1"/>
  <c r="AX15" i="1" s="1"/>
  <c r="AG15" i="1"/>
  <c r="AA15" i="1"/>
  <c r="Y15" i="1"/>
  <c r="W15" i="1"/>
  <c r="U15" i="1"/>
  <c r="R15" i="1"/>
  <c r="P15" i="1"/>
  <c r="N15" i="1"/>
  <c r="L15" i="1"/>
  <c r="J15" i="1"/>
  <c r="H15" i="1"/>
  <c r="AW14" i="1"/>
  <c r="AU14" i="1"/>
  <c r="AS14" i="1"/>
  <c r="AQ14" i="1"/>
  <c r="AO14" i="1"/>
  <c r="AM14" i="1"/>
  <c r="AK14" i="1"/>
  <c r="AI14" i="1"/>
  <c r="AG14" i="1"/>
  <c r="AA14" i="1"/>
  <c r="Y14" i="1"/>
  <c r="W14" i="1"/>
  <c r="U14" i="1"/>
  <c r="AB14" i="1" s="1"/>
  <c r="R14" i="1"/>
  <c r="P14" i="1"/>
  <c r="N14" i="1"/>
  <c r="L14" i="1"/>
  <c r="J14" i="1"/>
  <c r="H14" i="1"/>
  <c r="S14" i="1" s="1"/>
  <c r="AW13" i="1"/>
  <c r="AU13" i="1"/>
  <c r="AS13" i="1"/>
  <c r="AQ13" i="1"/>
  <c r="AO13" i="1"/>
  <c r="AM13" i="1"/>
  <c r="AK13" i="1"/>
  <c r="AI13" i="1"/>
  <c r="AX13" i="1" s="1"/>
  <c r="AG13" i="1"/>
  <c r="AA13" i="1"/>
  <c r="Y13" i="1"/>
  <c r="W13" i="1"/>
  <c r="U13" i="1"/>
  <c r="R13" i="1"/>
  <c r="P13" i="1"/>
  <c r="N13" i="1"/>
  <c r="L13" i="1"/>
  <c r="J13" i="1"/>
  <c r="H13" i="1"/>
  <c r="AW12" i="1"/>
  <c r="AU12" i="1"/>
  <c r="AS12" i="1"/>
  <c r="AQ12" i="1"/>
  <c r="AO12" i="1"/>
  <c r="AM12" i="1"/>
  <c r="AK12" i="1"/>
  <c r="AI12" i="1"/>
  <c r="AG12" i="1"/>
  <c r="AA12" i="1"/>
  <c r="Y12" i="1"/>
  <c r="W12" i="1"/>
  <c r="U12" i="1"/>
  <c r="AB12" i="1" s="1"/>
  <c r="R12" i="1"/>
  <c r="P12" i="1"/>
  <c r="N12" i="1"/>
  <c r="L12" i="1"/>
  <c r="J12" i="1"/>
  <c r="H12" i="1"/>
  <c r="S12" i="1" s="1"/>
  <c r="AW11" i="1"/>
  <c r="AU11" i="1"/>
  <c r="AS11" i="1"/>
  <c r="AQ11" i="1"/>
  <c r="AO11" i="1"/>
  <c r="AM11" i="1"/>
  <c r="AK11" i="1"/>
  <c r="AI11" i="1"/>
  <c r="AX11" i="1" s="1"/>
  <c r="AG11" i="1"/>
  <c r="AA11" i="1"/>
  <c r="Y11" i="1"/>
  <c r="W11" i="1"/>
  <c r="U11" i="1"/>
  <c r="R11" i="1"/>
  <c r="P11" i="1"/>
  <c r="N11" i="1"/>
  <c r="L11" i="1"/>
  <c r="J11" i="1"/>
  <c r="H11" i="1"/>
  <c r="AW10" i="1"/>
  <c r="AU10" i="1"/>
  <c r="AS10" i="1"/>
  <c r="AQ10" i="1"/>
  <c r="AO10" i="1"/>
  <c r="AM10" i="1"/>
  <c r="AK10" i="1"/>
  <c r="AI10" i="1"/>
  <c r="AG10" i="1"/>
  <c r="AA10" i="1"/>
  <c r="Y10" i="1"/>
  <c r="W10" i="1"/>
  <c r="U10" i="1"/>
  <c r="AB10" i="1" s="1"/>
  <c r="R10" i="1"/>
  <c r="P10" i="1"/>
  <c r="N10" i="1"/>
  <c r="L10" i="1"/>
  <c r="J10" i="1"/>
  <c r="H10" i="1"/>
  <c r="S10" i="1" s="1"/>
  <c r="AW9" i="1"/>
  <c r="AU9" i="1"/>
  <c r="AS9" i="1"/>
  <c r="AQ9" i="1"/>
  <c r="AO9" i="1"/>
  <c r="AM9" i="1"/>
  <c r="AK9" i="1"/>
  <c r="AI9" i="1"/>
  <c r="AX9" i="1" s="1"/>
  <c r="AG9" i="1"/>
  <c r="AA9" i="1"/>
  <c r="Y9" i="1"/>
  <c r="W9" i="1"/>
  <c r="U9" i="1"/>
  <c r="R9" i="1"/>
  <c r="P9" i="1"/>
  <c r="N9" i="1"/>
  <c r="L9" i="1"/>
  <c r="J9" i="1"/>
  <c r="H9" i="1"/>
  <c r="AW8" i="1"/>
  <c r="AU8" i="1"/>
  <c r="AS8" i="1"/>
  <c r="AQ8" i="1"/>
  <c r="AO8" i="1"/>
  <c r="AM8" i="1"/>
  <c r="AK8" i="1"/>
  <c r="AI8" i="1"/>
  <c r="AG8" i="1"/>
  <c r="AA8" i="1"/>
  <c r="Y8" i="1"/>
  <c r="W8" i="1"/>
  <c r="U8" i="1"/>
  <c r="AB8" i="1" s="1"/>
  <c r="R8" i="1"/>
  <c r="P8" i="1"/>
  <c r="N8" i="1"/>
  <c r="L8" i="1"/>
  <c r="J8" i="1"/>
  <c r="H8" i="1"/>
  <c r="S8" i="1" s="1"/>
  <c r="AW7" i="1"/>
  <c r="AU7" i="1"/>
  <c r="AS7" i="1"/>
  <c r="AQ7" i="1"/>
  <c r="AO7" i="1"/>
  <c r="AM7" i="1"/>
  <c r="AK7" i="1"/>
  <c r="AI7" i="1"/>
  <c r="AX7" i="1" s="1"/>
  <c r="AG7" i="1"/>
  <c r="AA7" i="1"/>
  <c r="Y7" i="1"/>
  <c r="W7" i="1"/>
  <c r="U7" i="1"/>
  <c r="R7" i="1"/>
  <c r="P7" i="1"/>
  <c r="N7" i="1"/>
  <c r="L7" i="1"/>
  <c r="J7" i="1"/>
  <c r="H7" i="1"/>
  <c r="AW6" i="1"/>
  <c r="AU6" i="1"/>
  <c r="AS6" i="1"/>
  <c r="AQ6" i="1"/>
  <c r="AO6" i="1"/>
  <c r="AM6" i="1"/>
  <c r="AK6" i="1"/>
  <c r="AI6" i="1"/>
  <c r="AG6" i="1"/>
  <c r="AA6" i="1"/>
  <c r="Y6" i="1"/>
  <c r="W6" i="1"/>
  <c r="U6" i="1"/>
  <c r="AB6" i="1" s="1"/>
  <c r="R6" i="1"/>
  <c r="P6" i="1"/>
  <c r="N6" i="1"/>
  <c r="L6" i="1"/>
  <c r="J6" i="1"/>
  <c r="H6" i="1"/>
  <c r="S6" i="1" s="1"/>
  <c r="AW5" i="1"/>
  <c r="AU5" i="1"/>
  <c r="AS5" i="1"/>
  <c r="AQ5" i="1"/>
  <c r="AO5" i="1"/>
  <c r="AM5" i="1"/>
  <c r="AK5" i="1"/>
  <c r="AI5" i="1"/>
  <c r="AX5" i="1" s="1"/>
  <c r="AG5" i="1"/>
  <c r="AA5" i="1"/>
  <c r="Y5" i="1"/>
  <c r="W5" i="1"/>
  <c r="U5" i="1"/>
  <c r="R5" i="1"/>
  <c r="P5" i="1"/>
  <c r="N5" i="1"/>
  <c r="L5" i="1"/>
  <c r="J5" i="1"/>
  <c r="H5" i="1"/>
  <c r="AY6" i="1" l="1"/>
  <c r="AZ6" i="1" s="1"/>
  <c r="AY18" i="1"/>
  <c r="AZ18" i="1" s="1"/>
  <c r="S5" i="1"/>
  <c r="AB5" i="1"/>
  <c r="AX6" i="1"/>
  <c r="S7" i="1"/>
  <c r="AB7" i="1"/>
  <c r="AX8" i="1"/>
  <c r="AY8" i="1" s="1"/>
  <c r="AZ8" i="1" s="1"/>
  <c r="S9" i="1"/>
  <c r="AB9" i="1"/>
  <c r="AX10" i="1"/>
  <c r="AY10" i="1" s="1"/>
  <c r="AZ10" i="1" s="1"/>
  <c r="S11" i="1"/>
  <c r="AB11" i="1"/>
  <c r="AX12" i="1"/>
  <c r="AY12" i="1" s="1"/>
  <c r="AZ12" i="1" s="1"/>
  <c r="S13" i="1"/>
  <c r="AB13" i="1"/>
  <c r="AX14" i="1"/>
  <c r="S15" i="1"/>
  <c r="AB15" i="1"/>
  <c r="AX16" i="1"/>
  <c r="AY16" i="1" s="1"/>
  <c r="AZ16" i="1" s="1"/>
  <c r="S17" i="1"/>
  <c r="AB17" i="1"/>
  <c r="AX18" i="1"/>
  <c r="S19" i="1"/>
  <c r="AB19" i="1"/>
  <c r="AX20" i="1"/>
  <c r="AY20" i="1" s="1"/>
  <c r="AZ20" i="1" s="1"/>
  <c r="S21" i="1"/>
  <c r="AB21" i="1"/>
  <c r="AX22" i="1"/>
  <c r="S23" i="1"/>
  <c r="AB23" i="1"/>
  <c r="AX24" i="1"/>
  <c r="AY24" i="1" s="1"/>
  <c r="AZ24" i="1" s="1"/>
  <c r="AY14" i="1"/>
  <c r="AZ14" i="1" s="1"/>
  <c r="AZ22" i="1"/>
  <c r="AY22" i="1"/>
  <c r="AY5" i="1"/>
  <c r="AZ5" i="1" s="1"/>
  <c r="AY7" i="1"/>
  <c r="AY9" i="1"/>
  <c r="AZ9" i="1" s="1"/>
  <c r="AY11" i="1"/>
  <c r="AY13" i="1"/>
  <c r="AZ13" i="1" s="1"/>
  <c r="AY15" i="1"/>
  <c r="AY17" i="1"/>
  <c r="AZ17" i="1" s="1"/>
  <c r="AY19" i="1"/>
  <c r="AY21" i="1"/>
  <c r="AZ21" i="1" s="1"/>
  <c r="AY23" i="1"/>
  <c r="AZ23" i="1" l="1"/>
  <c r="AZ19" i="1"/>
  <c r="AZ15" i="1"/>
  <c r="AZ11" i="1"/>
  <c r="AZ7" i="1"/>
</calcChain>
</file>

<file path=xl/sharedStrings.xml><?xml version="1.0" encoding="utf-8"?>
<sst xmlns="http://schemas.openxmlformats.org/spreadsheetml/2006/main" count="135" uniqueCount="60">
  <si>
    <t>DIOCESI DI LAMEZIA TERME</t>
  </si>
  <si>
    <t>SETTORE SECONDARIO</t>
  </si>
  <si>
    <t xml:space="preserve">DATI ANAGRAFICI </t>
  </si>
  <si>
    <t>I - ANZIANITA' DI SERVIZIO</t>
  </si>
  <si>
    <t>II - ESIGENZE DI FAMIGLIA</t>
  </si>
  <si>
    <t xml:space="preserve">PRECEDENZE </t>
  </si>
  <si>
    <t>III - TITOLI   GENERALI</t>
  </si>
  <si>
    <t>PUNTEGGIO COMPLESSIVO</t>
  </si>
  <si>
    <t>DOCENTE</t>
  </si>
  <si>
    <t>DATI NASCITA</t>
  </si>
  <si>
    <t xml:space="preserve">SERVIZIO DI RUOLO </t>
  </si>
  <si>
    <t>PUNTI</t>
  </si>
  <si>
    <t>MONTAGNA NEL RUOLO</t>
  </si>
  <si>
    <t xml:space="preserve">SERVIZIO NON  DI RUOLO </t>
  </si>
  <si>
    <t>MONTAGNA NEL N.D.R.</t>
  </si>
  <si>
    <t>CONTINUITA' ENTRO QUINQUENNIO</t>
  </si>
  <si>
    <t>CONTINUITA' OLTRE QUINQUENNIO</t>
  </si>
  <si>
    <t>TOTALE  PUNTI</t>
  </si>
  <si>
    <t>RICONGIUNGIMENTO AL CONIUGE O AL GENITORE RESIDENTE IN COMUNE DELLA DIOCESI</t>
  </si>
  <si>
    <t xml:space="preserve">N. FIGLI INFERIRI A SEI ANNI </t>
  </si>
  <si>
    <t xml:space="preserve">N. FIGLI DI ETA' SUPERIORE AI SEI ANNI </t>
  </si>
  <si>
    <t>PER LA CURA E L'ASSISTENZA….</t>
  </si>
  <si>
    <t xml:space="preserve">ART. 21 </t>
  </si>
  <si>
    <t xml:space="preserve">ART. 33, C. 6 </t>
  </si>
  <si>
    <t>ART. 33, Cc. 5 E 7</t>
  </si>
  <si>
    <t>SUPERAMENTO CONCORSO PER ACCESSO AL RUOLO</t>
  </si>
  <si>
    <t>DIPLOMA DI SPECIALIZZAZIONE</t>
  </si>
  <si>
    <t>DIPLOMA UNIVERSITARIO DI PRIMO LIVELLO</t>
  </si>
  <si>
    <t>CORSO DI PERFEZIONAMENTO DI DURATA ALMENO ANNUALE</t>
  </si>
  <si>
    <t>N. LAUREE ALMENO QUADRIENNALI OLTRE IL TITOLO DI ACCESSO</t>
  </si>
  <si>
    <t>DOTTORATO DI RICERCA</t>
  </si>
  <si>
    <t>CORSO DI LINGUISTICA E GLOTTOLOGIA</t>
  </si>
  <si>
    <t>CLIL B2</t>
  </si>
  <si>
    <t>CLIL C1</t>
  </si>
  <si>
    <t>PARZIALE    PUNTI</t>
  </si>
  <si>
    <t>TOTALE   PUNTI</t>
  </si>
  <si>
    <t xml:space="preserve">BINANTI AGATA ANNA </t>
  </si>
  <si>
    <t>CZ</t>
  </si>
  <si>
    <t>SS</t>
  </si>
  <si>
    <t>LAMEZIA</t>
  </si>
  <si>
    <t>PILEGGI MARIA</t>
  </si>
  <si>
    <t>D'ANDREA FILIPPO</t>
  </si>
  <si>
    <t>GIANNINI IVANA</t>
  </si>
  <si>
    <t>SERVIDONE DONATELLA</t>
  </si>
  <si>
    <t>PAOLA LUCIA</t>
  </si>
  <si>
    <t xml:space="preserve">SPENA MARCELLA </t>
  </si>
  <si>
    <t xml:space="preserve">PALAZZO ROSA GIOVANNA </t>
  </si>
  <si>
    <t>AIELLO MARIA</t>
  </si>
  <si>
    <t>CARDAMONE SERAFINA</t>
  </si>
  <si>
    <t>TEOTINO ANTONIETTA</t>
  </si>
  <si>
    <t>SERVIDONE MARCELLA</t>
  </si>
  <si>
    <t>PORTO BONACCI  TOMMASINA</t>
  </si>
  <si>
    <t>SIRIANNI ELEONORA</t>
  </si>
  <si>
    <t>FIORE TERESA</t>
  </si>
  <si>
    <t>STRANIERI GRAZIELLA</t>
  </si>
  <si>
    <t>MAMERTINO VINCENZINA</t>
  </si>
  <si>
    <t>LUCIANO GIUSEPPINA ANNA</t>
  </si>
  <si>
    <t>VALLONE CONCETTA</t>
  </si>
  <si>
    <t>VV</t>
  </si>
  <si>
    <t>MANTELLO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</si>
</sst>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indexed="8"/>
      <name val="Kristen ITC"/>
      <family val="4"/>
    </font>
    <font>
      <b/>
      <sz val="14"/>
      <color indexed="8"/>
      <name val="Kristen ITC"/>
      <family val="4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9"/>
      <name val="Calibri"/>
      <family val="2"/>
    </font>
    <font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8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17" xfId="0" applyFont="1" applyFill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textRotation="90" wrapText="1"/>
    </xf>
    <xf numFmtId="0" fontId="4" fillId="2" borderId="14" xfId="0" applyFont="1" applyFill="1" applyBorder="1" applyAlignment="1">
      <alignment vertical="center" textRotation="90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textRotation="90" wrapText="1"/>
    </xf>
    <xf numFmtId="0" fontId="5" fillId="3" borderId="17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6" fillId="3" borderId="13" xfId="0" applyFont="1" applyFill="1" applyBorder="1"/>
    <xf numFmtId="0" fontId="7" fillId="3" borderId="18" xfId="0" applyFont="1" applyFill="1" applyBorder="1"/>
    <xf numFmtId="164" fontId="7" fillId="3" borderId="17" xfId="0" applyNumberFormat="1" applyFont="1" applyFill="1" applyBorder="1"/>
    <xf numFmtId="0" fontId="7" fillId="3" borderId="21" xfId="0" applyFont="1" applyFill="1" applyBorder="1"/>
    <xf numFmtId="0" fontId="7" fillId="3" borderId="17" xfId="0" applyFont="1" applyFill="1" applyBorder="1"/>
    <xf numFmtId="0" fontId="6" fillId="3" borderId="18" xfId="0" applyFont="1" applyFill="1" applyBorder="1"/>
    <xf numFmtId="0" fontId="6" fillId="3" borderId="17" xfId="0" applyFont="1" applyFill="1" applyBorder="1"/>
    <xf numFmtId="0" fontId="6" fillId="3" borderId="15" xfId="0" applyFont="1" applyFill="1" applyBorder="1"/>
    <xf numFmtId="0" fontId="6" fillId="3" borderId="21" xfId="0" applyFont="1" applyFill="1" applyBorder="1"/>
    <xf numFmtId="165" fontId="6" fillId="3" borderId="17" xfId="0" applyNumberFormat="1" applyFont="1" applyFill="1" applyBorder="1"/>
    <xf numFmtId="2" fontId="6" fillId="3" borderId="21" xfId="0" applyNumberFormat="1" applyFont="1" applyFill="1" applyBorder="1"/>
    <xf numFmtId="0" fontId="7" fillId="3" borderId="23" xfId="0" applyFont="1" applyFill="1" applyBorder="1"/>
    <xf numFmtId="164" fontId="7" fillId="3" borderId="24" xfId="0" applyNumberFormat="1" applyFont="1" applyFill="1" applyBorder="1"/>
    <xf numFmtId="0" fontId="7" fillId="3" borderId="25" xfId="0" applyFont="1" applyFill="1" applyBorder="1"/>
    <xf numFmtId="0" fontId="7" fillId="3" borderId="24" xfId="0" applyFont="1" applyFill="1" applyBorder="1"/>
    <xf numFmtId="0" fontId="6" fillId="3" borderId="24" xfId="0" applyFont="1" applyFill="1" applyBorder="1"/>
    <xf numFmtId="0" fontId="6" fillId="3" borderId="26" xfId="0" applyFont="1" applyFill="1" applyBorder="1"/>
    <xf numFmtId="0" fontId="6" fillId="3" borderId="25" xfId="0" applyFont="1" applyFill="1" applyBorder="1"/>
    <xf numFmtId="0" fontId="6" fillId="3" borderId="27" xfId="0" applyFont="1" applyFill="1" applyBorder="1"/>
    <xf numFmtId="2" fontId="6" fillId="3" borderId="25" xfId="0" applyNumberFormat="1" applyFont="1" applyFill="1" applyBorder="1"/>
    <xf numFmtId="2" fontId="6" fillId="3" borderId="22" xfId="0" applyNumberFormat="1" applyFont="1" applyFill="1" applyBorder="1" applyAlignment="1">
      <alignment horizontal="left"/>
    </xf>
    <xf numFmtId="2" fontId="6" fillId="3" borderId="28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center" textRotation="90" wrapText="1"/>
    </xf>
    <xf numFmtId="0" fontId="3" fillId="2" borderId="20" xfId="0" applyFont="1" applyFill="1" applyBorder="1" applyAlignment="1">
      <alignment horizontal="left" vertical="center" textRotation="90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4"/>
  <sheetViews>
    <sheetView tabSelected="1" workbookViewId="0">
      <selection activeCell="G5" sqref="G5"/>
    </sheetView>
  </sheetViews>
  <sheetFormatPr defaultRowHeight="15" x14ac:dyDescent="0.25"/>
  <cols>
    <col min="1" max="1" width="2.7109375" bestFit="1" customWidth="1"/>
    <col min="2" max="2" width="27.5703125" bestFit="1" customWidth="1"/>
    <col min="3" max="3" width="8.140625" bestFit="1" customWidth="1"/>
    <col min="4" max="4" width="3.5703125" bestFit="1" customWidth="1"/>
    <col min="5" max="5" width="2.7109375" bestFit="1" customWidth="1"/>
    <col min="6" max="6" width="8.85546875" bestFit="1" customWidth="1"/>
    <col min="7" max="14" width="3.140625" bestFit="1" customWidth="1"/>
    <col min="15" max="15" width="5.42578125" bestFit="1" customWidth="1"/>
    <col min="16" max="16" width="3.140625" bestFit="1" customWidth="1"/>
    <col min="17" max="17" width="5.42578125" bestFit="1" customWidth="1"/>
    <col min="18" max="18" width="3.140625" bestFit="1" customWidth="1"/>
    <col min="19" max="19" width="3.5703125" bestFit="1" customWidth="1"/>
    <col min="20" max="20" width="7.7109375" bestFit="1" customWidth="1"/>
    <col min="21" max="23" width="3.140625" bestFit="1" customWidth="1"/>
    <col min="24" max="24" width="5.42578125" bestFit="1" customWidth="1"/>
    <col min="25" max="31" width="3.140625" bestFit="1" customWidth="1"/>
    <col min="32" max="32" width="5.42578125" bestFit="1" customWidth="1"/>
    <col min="33" max="35" width="3.140625" bestFit="1" customWidth="1"/>
    <col min="36" max="36" width="5.42578125" bestFit="1" customWidth="1"/>
    <col min="37" max="37" width="3.140625" bestFit="1" customWidth="1"/>
    <col min="38" max="38" width="5.42578125" bestFit="1" customWidth="1"/>
    <col min="39" max="39" width="3.140625" bestFit="1" customWidth="1"/>
    <col min="40" max="40" width="7.7109375" bestFit="1" customWidth="1"/>
    <col min="41" max="43" width="3.140625" bestFit="1" customWidth="1"/>
    <col min="44" max="44" width="5.42578125" bestFit="1" customWidth="1"/>
    <col min="45" max="45" width="3.140625" bestFit="1" customWidth="1"/>
    <col min="46" max="49" width="3.28515625" bestFit="1" customWidth="1"/>
    <col min="50" max="50" width="4" bestFit="1" customWidth="1"/>
    <col min="51" max="51" width="4.85546875" bestFit="1" customWidth="1"/>
    <col min="52" max="52" width="7.28515625" style="37" customWidth="1"/>
  </cols>
  <sheetData>
    <row r="1" spans="1:52" ht="24" thickBot="1" x14ac:dyDescent="0.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40"/>
    </row>
    <row r="2" spans="1:52" ht="22.5" thickBot="1" x14ac:dyDescent="0.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3"/>
    </row>
    <row r="3" spans="1:52" x14ac:dyDescent="0.25">
      <c r="A3" s="44" t="s">
        <v>2</v>
      </c>
      <c r="B3" s="45"/>
      <c r="C3" s="45"/>
      <c r="D3" s="46"/>
      <c r="E3" s="1"/>
      <c r="F3" s="1"/>
      <c r="G3" s="47" t="s">
        <v>3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8"/>
      <c r="T3" s="49" t="s">
        <v>4</v>
      </c>
      <c r="U3" s="45"/>
      <c r="V3" s="45"/>
      <c r="W3" s="45"/>
      <c r="X3" s="45"/>
      <c r="Y3" s="45"/>
      <c r="Z3" s="45"/>
      <c r="AA3" s="45"/>
      <c r="AB3" s="48"/>
      <c r="AC3" s="50" t="s">
        <v>5</v>
      </c>
      <c r="AD3" s="51"/>
      <c r="AE3" s="52"/>
      <c r="AF3" s="50" t="s">
        <v>6</v>
      </c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3"/>
      <c r="AZ3" s="54" t="s">
        <v>7</v>
      </c>
    </row>
    <row r="4" spans="1:52" ht="141" x14ac:dyDescent="0.25">
      <c r="A4" s="2"/>
      <c r="B4" s="3" t="s">
        <v>8</v>
      </c>
      <c r="C4" s="56" t="s">
        <v>9</v>
      </c>
      <c r="D4" s="57"/>
      <c r="E4" s="3"/>
      <c r="F4" s="3"/>
      <c r="G4" s="4" t="s">
        <v>10</v>
      </c>
      <c r="H4" s="4" t="s">
        <v>11</v>
      </c>
      <c r="I4" s="5" t="s">
        <v>12</v>
      </c>
      <c r="J4" s="5" t="s">
        <v>11</v>
      </c>
      <c r="K4" s="4" t="s">
        <v>13</v>
      </c>
      <c r="L4" s="4" t="s">
        <v>11</v>
      </c>
      <c r="M4" s="5" t="s">
        <v>14</v>
      </c>
      <c r="N4" s="5" t="s">
        <v>11</v>
      </c>
      <c r="O4" s="5" t="s">
        <v>15</v>
      </c>
      <c r="P4" s="6" t="s">
        <v>11</v>
      </c>
      <c r="Q4" s="6" t="s">
        <v>16</v>
      </c>
      <c r="R4" s="6" t="s">
        <v>11</v>
      </c>
      <c r="S4" s="7" t="s">
        <v>17</v>
      </c>
      <c r="T4" s="8" t="s">
        <v>18</v>
      </c>
      <c r="U4" s="4" t="s">
        <v>11</v>
      </c>
      <c r="V4" s="9" t="s">
        <v>19</v>
      </c>
      <c r="W4" s="4" t="s">
        <v>11</v>
      </c>
      <c r="X4" s="8" t="s">
        <v>20</v>
      </c>
      <c r="Y4" s="4" t="s">
        <v>11</v>
      </c>
      <c r="Z4" s="8" t="s">
        <v>21</v>
      </c>
      <c r="AA4" s="4" t="s">
        <v>11</v>
      </c>
      <c r="AB4" s="7" t="s">
        <v>17</v>
      </c>
      <c r="AC4" s="4" t="s">
        <v>22</v>
      </c>
      <c r="AD4" s="4" t="s">
        <v>23</v>
      </c>
      <c r="AE4" s="10" t="s">
        <v>24</v>
      </c>
      <c r="AF4" s="11" t="s">
        <v>25</v>
      </c>
      <c r="AG4" s="4" t="s">
        <v>11</v>
      </c>
      <c r="AH4" s="11" t="s">
        <v>26</v>
      </c>
      <c r="AI4" s="4" t="s">
        <v>11</v>
      </c>
      <c r="AJ4" s="11" t="s">
        <v>27</v>
      </c>
      <c r="AK4" s="4" t="s">
        <v>11</v>
      </c>
      <c r="AL4" s="11" t="s">
        <v>28</v>
      </c>
      <c r="AM4" s="4" t="s">
        <v>11</v>
      </c>
      <c r="AN4" s="11" t="s">
        <v>29</v>
      </c>
      <c r="AO4" s="4" t="s">
        <v>11</v>
      </c>
      <c r="AP4" s="11" t="s">
        <v>30</v>
      </c>
      <c r="AQ4" s="4" t="s">
        <v>11</v>
      </c>
      <c r="AR4" s="11" t="s">
        <v>31</v>
      </c>
      <c r="AS4" s="4" t="s">
        <v>11</v>
      </c>
      <c r="AT4" s="12" t="s">
        <v>32</v>
      </c>
      <c r="AU4" s="12" t="s">
        <v>11</v>
      </c>
      <c r="AV4" s="13" t="s">
        <v>33</v>
      </c>
      <c r="AW4" s="13" t="s">
        <v>11</v>
      </c>
      <c r="AX4" s="14" t="s">
        <v>34</v>
      </c>
      <c r="AY4" s="7" t="s">
        <v>35</v>
      </c>
      <c r="AZ4" s="55"/>
    </row>
    <row r="5" spans="1:52" x14ac:dyDescent="0.25">
      <c r="A5" s="15">
        <v>1</v>
      </c>
      <c r="B5" s="16" t="s">
        <v>36</v>
      </c>
      <c r="C5" s="17">
        <v>20458</v>
      </c>
      <c r="D5" s="18" t="s">
        <v>37</v>
      </c>
      <c r="E5" s="16" t="s">
        <v>38</v>
      </c>
      <c r="F5" s="19" t="s">
        <v>39</v>
      </c>
      <c r="G5" s="20">
        <v>13</v>
      </c>
      <c r="H5" s="21">
        <f t="shared" ref="H5:H24" si="0">G5*6</f>
        <v>78</v>
      </c>
      <c r="I5" s="21"/>
      <c r="J5" s="21">
        <f t="shared" ref="J5:J24" si="1">I5*6</f>
        <v>0</v>
      </c>
      <c r="K5" s="21">
        <v>22</v>
      </c>
      <c r="L5" s="21">
        <f t="shared" ref="L5:L24" si="2">IF(K5&gt;4,K5*2+4,K5*3)</f>
        <v>48</v>
      </c>
      <c r="M5" s="22"/>
      <c r="N5" s="21">
        <f t="shared" ref="N5:N24" si="3">IF(M5&gt;4,M5*2+4,M5*3)</f>
        <v>0</v>
      </c>
      <c r="O5" s="22">
        <v>5</v>
      </c>
      <c r="P5" s="22">
        <f t="shared" ref="P5:P24" si="4">O5*2</f>
        <v>10</v>
      </c>
      <c r="Q5" s="22">
        <v>4</v>
      </c>
      <c r="R5" s="22">
        <f t="shared" ref="R5:R24" si="5">Q5*3</f>
        <v>12</v>
      </c>
      <c r="S5" s="23">
        <f t="shared" ref="S5:S24" si="6">H5+J5+L5+N5+P5+R5</f>
        <v>148</v>
      </c>
      <c r="T5" s="15"/>
      <c r="U5" s="21">
        <f t="shared" ref="U5:U24" si="7">IF(T5=0,0,6)</f>
        <v>0</v>
      </c>
      <c r="V5" s="21"/>
      <c r="W5" s="21">
        <f t="shared" ref="W5:W24" si="8">V5*4</f>
        <v>0</v>
      </c>
      <c r="X5" s="21"/>
      <c r="Y5" s="21">
        <f t="shared" ref="Y5:Y24" si="9">X5*3</f>
        <v>0</v>
      </c>
      <c r="Z5" s="21"/>
      <c r="AA5" s="21">
        <f t="shared" ref="AA5:AA24" si="10">IF(Z5=0,0,6)</f>
        <v>0</v>
      </c>
      <c r="AB5" s="23">
        <f t="shared" ref="AB5:AB24" si="11">U5+W5+Y5+AA5</f>
        <v>0</v>
      </c>
      <c r="AC5" s="15"/>
      <c r="AD5" s="21"/>
      <c r="AE5" s="23"/>
      <c r="AF5" s="15">
        <v>1</v>
      </c>
      <c r="AG5" s="21">
        <f t="shared" ref="AG5:AG24" si="12">AF5*12</f>
        <v>12</v>
      </c>
      <c r="AH5" s="21"/>
      <c r="AI5" s="21">
        <f t="shared" ref="AI5:AI24" si="13">AH5*5</f>
        <v>0</v>
      </c>
      <c r="AJ5" s="21"/>
      <c r="AK5" s="21">
        <f t="shared" ref="AK5:AK24" si="14">AJ5*3</f>
        <v>0</v>
      </c>
      <c r="AL5" s="21"/>
      <c r="AM5" s="21">
        <f t="shared" ref="AM5:AM24" si="15">AL5*1</f>
        <v>0</v>
      </c>
      <c r="AN5" s="21"/>
      <c r="AO5" s="21">
        <f t="shared" ref="AO5:AO24" si="16">AN5*5</f>
        <v>0</v>
      </c>
      <c r="AP5" s="21"/>
      <c r="AQ5" s="21">
        <f t="shared" ref="AQ5:AQ24" si="17">AP5*5</f>
        <v>0</v>
      </c>
      <c r="AR5" s="21"/>
      <c r="AS5" s="21">
        <f t="shared" ref="AS5:AS24" si="18">AR5*1</f>
        <v>0</v>
      </c>
      <c r="AT5" s="21"/>
      <c r="AU5" s="24">
        <f t="shared" ref="AU5:AU24" si="19">AT5*0.5</f>
        <v>0</v>
      </c>
      <c r="AV5" s="21"/>
      <c r="AW5" s="24">
        <f t="shared" ref="AW5:AW24" si="20">AV5*1</f>
        <v>0</v>
      </c>
      <c r="AX5" s="24">
        <f t="shared" ref="AX5:AX24" si="21">IF(AI5+AK5+AM5+AO5+AQ5+AS5+AU5+AW5&gt;10,10,AI5+AK5+AM5+AO5+AQ5+AS5+AU5+AW5)</f>
        <v>0</v>
      </c>
      <c r="AY5" s="25">
        <f t="shared" ref="AY5:AY24" si="22">AG5+AX5</f>
        <v>12</v>
      </c>
      <c r="AZ5" s="35">
        <f t="shared" ref="AZ5:AZ24" si="23">S5+AB5+AY5</f>
        <v>160</v>
      </c>
    </row>
    <row r="6" spans="1:52" x14ac:dyDescent="0.25">
      <c r="A6" s="15">
        <v>2</v>
      </c>
      <c r="B6" s="16" t="s">
        <v>40</v>
      </c>
      <c r="C6" s="17">
        <v>20077</v>
      </c>
      <c r="D6" s="18" t="s">
        <v>37</v>
      </c>
      <c r="E6" s="16" t="s">
        <v>38</v>
      </c>
      <c r="F6" s="19" t="s">
        <v>39</v>
      </c>
      <c r="G6" s="20">
        <v>13</v>
      </c>
      <c r="H6" s="21">
        <f t="shared" si="0"/>
        <v>78</v>
      </c>
      <c r="I6" s="21"/>
      <c r="J6" s="21">
        <f t="shared" si="1"/>
        <v>0</v>
      </c>
      <c r="K6" s="21">
        <v>21</v>
      </c>
      <c r="L6" s="21">
        <f t="shared" si="2"/>
        <v>46</v>
      </c>
      <c r="M6" s="22"/>
      <c r="N6" s="21">
        <f t="shared" si="3"/>
        <v>0</v>
      </c>
      <c r="O6" s="22">
        <v>5</v>
      </c>
      <c r="P6" s="22">
        <f t="shared" si="4"/>
        <v>10</v>
      </c>
      <c r="Q6" s="22">
        <v>4</v>
      </c>
      <c r="R6" s="22">
        <f t="shared" si="5"/>
        <v>12</v>
      </c>
      <c r="S6" s="23">
        <f t="shared" si="6"/>
        <v>146</v>
      </c>
      <c r="T6" s="15"/>
      <c r="U6" s="21">
        <f t="shared" si="7"/>
        <v>0</v>
      </c>
      <c r="V6" s="21"/>
      <c r="W6" s="21">
        <f t="shared" si="8"/>
        <v>0</v>
      </c>
      <c r="X6" s="21"/>
      <c r="Y6" s="21">
        <f t="shared" si="9"/>
        <v>0</v>
      </c>
      <c r="Z6" s="21"/>
      <c r="AA6" s="21">
        <f t="shared" si="10"/>
        <v>0</v>
      </c>
      <c r="AB6" s="23">
        <f t="shared" si="11"/>
        <v>0</v>
      </c>
      <c r="AC6" s="15"/>
      <c r="AD6" s="21"/>
      <c r="AE6" s="23"/>
      <c r="AF6" s="15">
        <v>1</v>
      </c>
      <c r="AG6" s="21">
        <f t="shared" si="12"/>
        <v>12</v>
      </c>
      <c r="AH6" s="21"/>
      <c r="AI6" s="21">
        <f t="shared" si="13"/>
        <v>0</v>
      </c>
      <c r="AJ6" s="21"/>
      <c r="AK6" s="21">
        <f t="shared" si="14"/>
        <v>0</v>
      </c>
      <c r="AL6" s="21"/>
      <c r="AM6" s="21">
        <f t="shared" si="15"/>
        <v>0</v>
      </c>
      <c r="AN6" s="21"/>
      <c r="AO6" s="21">
        <f t="shared" si="16"/>
        <v>0</v>
      </c>
      <c r="AP6" s="21"/>
      <c r="AQ6" s="21">
        <f t="shared" si="17"/>
        <v>0</v>
      </c>
      <c r="AR6" s="21"/>
      <c r="AS6" s="21">
        <f t="shared" si="18"/>
        <v>0</v>
      </c>
      <c r="AT6" s="21"/>
      <c r="AU6" s="24">
        <f t="shared" si="19"/>
        <v>0</v>
      </c>
      <c r="AV6" s="21"/>
      <c r="AW6" s="24">
        <f t="shared" si="20"/>
        <v>0</v>
      </c>
      <c r="AX6" s="24">
        <f t="shared" si="21"/>
        <v>0</v>
      </c>
      <c r="AY6" s="25">
        <f t="shared" si="22"/>
        <v>12</v>
      </c>
      <c r="AZ6" s="35">
        <f t="shared" si="23"/>
        <v>158</v>
      </c>
    </row>
    <row r="7" spans="1:52" x14ac:dyDescent="0.25">
      <c r="A7" s="15">
        <v>3</v>
      </c>
      <c r="B7" s="16" t="s">
        <v>41</v>
      </c>
      <c r="C7" s="17">
        <v>20500</v>
      </c>
      <c r="D7" s="18" t="s">
        <v>37</v>
      </c>
      <c r="E7" s="16" t="s">
        <v>38</v>
      </c>
      <c r="F7" s="19" t="s">
        <v>39</v>
      </c>
      <c r="G7" s="20">
        <v>12</v>
      </c>
      <c r="H7" s="21">
        <f t="shared" si="0"/>
        <v>72</v>
      </c>
      <c r="I7" s="21"/>
      <c r="J7" s="21">
        <f t="shared" si="1"/>
        <v>0</v>
      </c>
      <c r="K7" s="21">
        <v>20</v>
      </c>
      <c r="L7" s="21">
        <f t="shared" si="2"/>
        <v>44</v>
      </c>
      <c r="M7" s="22"/>
      <c r="N7" s="21">
        <f t="shared" si="3"/>
        <v>0</v>
      </c>
      <c r="O7" s="22">
        <v>5</v>
      </c>
      <c r="P7" s="22">
        <f t="shared" si="4"/>
        <v>10</v>
      </c>
      <c r="Q7" s="22">
        <v>3</v>
      </c>
      <c r="R7" s="22">
        <f t="shared" si="5"/>
        <v>9</v>
      </c>
      <c r="S7" s="23">
        <f t="shared" si="6"/>
        <v>135</v>
      </c>
      <c r="T7" s="15"/>
      <c r="U7" s="21">
        <f t="shared" si="7"/>
        <v>0</v>
      </c>
      <c r="V7" s="21"/>
      <c r="W7" s="21">
        <f t="shared" si="8"/>
        <v>0</v>
      </c>
      <c r="X7" s="21"/>
      <c r="Y7" s="21">
        <f t="shared" si="9"/>
        <v>0</v>
      </c>
      <c r="Z7" s="21"/>
      <c r="AA7" s="21">
        <f t="shared" si="10"/>
        <v>0</v>
      </c>
      <c r="AB7" s="23">
        <f t="shared" si="11"/>
        <v>0</v>
      </c>
      <c r="AC7" s="15"/>
      <c r="AD7" s="21"/>
      <c r="AE7" s="23"/>
      <c r="AF7" s="15">
        <v>1</v>
      </c>
      <c r="AG7" s="21">
        <f t="shared" si="12"/>
        <v>12</v>
      </c>
      <c r="AH7" s="21">
        <v>1</v>
      </c>
      <c r="AI7" s="21">
        <f t="shared" si="13"/>
        <v>5</v>
      </c>
      <c r="AJ7" s="21"/>
      <c r="AK7" s="21">
        <f t="shared" si="14"/>
        <v>0</v>
      </c>
      <c r="AL7" s="21">
        <v>1</v>
      </c>
      <c r="AM7" s="21">
        <f t="shared" si="15"/>
        <v>1</v>
      </c>
      <c r="AN7" s="21">
        <v>2</v>
      </c>
      <c r="AO7" s="21">
        <f t="shared" si="16"/>
        <v>10</v>
      </c>
      <c r="AP7" s="21"/>
      <c r="AQ7" s="21">
        <f t="shared" si="17"/>
        <v>0</v>
      </c>
      <c r="AR7" s="21"/>
      <c r="AS7" s="21">
        <f t="shared" si="18"/>
        <v>0</v>
      </c>
      <c r="AT7" s="21"/>
      <c r="AU7" s="24">
        <f t="shared" si="19"/>
        <v>0</v>
      </c>
      <c r="AV7" s="21"/>
      <c r="AW7" s="24">
        <f t="shared" si="20"/>
        <v>0</v>
      </c>
      <c r="AX7" s="24">
        <f t="shared" si="21"/>
        <v>10</v>
      </c>
      <c r="AY7" s="25">
        <f t="shared" si="22"/>
        <v>22</v>
      </c>
      <c r="AZ7" s="35">
        <f t="shared" si="23"/>
        <v>157</v>
      </c>
    </row>
    <row r="8" spans="1:52" x14ac:dyDescent="0.25">
      <c r="A8" s="15">
        <v>4</v>
      </c>
      <c r="B8" s="16" t="s">
        <v>42</v>
      </c>
      <c r="C8" s="17">
        <v>22143</v>
      </c>
      <c r="D8" s="18" t="s">
        <v>37</v>
      </c>
      <c r="E8" s="16" t="s">
        <v>38</v>
      </c>
      <c r="F8" s="19" t="s">
        <v>39</v>
      </c>
      <c r="G8" s="20">
        <v>13</v>
      </c>
      <c r="H8" s="21">
        <f t="shared" si="0"/>
        <v>78</v>
      </c>
      <c r="I8" s="21"/>
      <c r="J8" s="21">
        <f t="shared" si="1"/>
        <v>0</v>
      </c>
      <c r="K8" s="21">
        <v>19</v>
      </c>
      <c r="L8" s="21">
        <f t="shared" si="2"/>
        <v>42</v>
      </c>
      <c r="M8" s="22"/>
      <c r="N8" s="21">
        <f t="shared" si="3"/>
        <v>0</v>
      </c>
      <c r="O8" s="22">
        <v>5</v>
      </c>
      <c r="P8" s="22">
        <f t="shared" si="4"/>
        <v>10</v>
      </c>
      <c r="Q8" s="22">
        <v>4</v>
      </c>
      <c r="R8" s="22">
        <f t="shared" si="5"/>
        <v>12</v>
      </c>
      <c r="S8" s="23">
        <f t="shared" si="6"/>
        <v>142</v>
      </c>
      <c r="T8" s="15"/>
      <c r="U8" s="21">
        <f t="shared" si="7"/>
        <v>0</v>
      </c>
      <c r="V8" s="21"/>
      <c r="W8" s="21">
        <f t="shared" si="8"/>
        <v>0</v>
      </c>
      <c r="X8" s="21">
        <v>1</v>
      </c>
      <c r="Y8" s="21">
        <f t="shared" si="9"/>
        <v>3</v>
      </c>
      <c r="Z8" s="21"/>
      <c r="AA8" s="21">
        <f t="shared" si="10"/>
        <v>0</v>
      </c>
      <c r="AB8" s="23">
        <f t="shared" si="11"/>
        <v>3</v>
      </c>
      <c r="AC8" s="15"/>
      <c r="AD8" s="21"/>
      <c r="AE8" s="23"/>
      <c r="AF8" s="15">
        <v>1</v>
      </c>
      <c r="AG8" s="21">
        <f t="shared" si="12"/>
        <v>12</v>
      </c>
      <c r="AH8" s="21"/>
      <c r="AI8" s="21">
        <f t="shared" si="13"/>
        <v>0</v>
      </c>
      <c r="AJ8" s="21"/>
      <c r="AK8" s="21">
        <f t="shared" si="14"/>
        <v>0</v>
      </c>
      <c r="AL8" s="21"/>
      <c r="AM8" s="21">
        <f t="shared" si="15"/>
        <v>0</v>
      </c>
      <c r="AN8" s="21"/>
      <c r="AO8" s="21">
        <f t="shared" si="16"/>
        <v>0</v>
      </c>
      <c r="AP8" s="21"/>
      <c r="AQ8" s="21">
        <f t="shared" si="17"/>
        <v>0</v>
      </c>
      <c r="AR8" s="21"/>
      <c r="AS8" s="21">
        <f t="shared" si="18"/>
        <v>0</v>
      </c>
      <c r="AT8" s="21"/>
      <c r="AU8" s="24">
        <f t="shared" si="19"/>
        <v>0</v>
      </c>
      <c r="AV8" s="21"/>
      <c r="AW8" s="24">
        <f t="shared" si="20"/>
        <v>0</v>
      </c>
      <c r="AX8" s="24">
        <f t="shared" si="21"/>
        <v>0</v>
      </c>
      <c r="AY8" s="25">
        <f t="shared" si="22"/>
        <v>12</v>
      </c>
      <c r="AZ8" s="35">
        <f t="shared" si="23"/>
        <v>157</v>
      </c>
    </row>
    <row r="9" spans="1:52" x14ac:dyDescent="0.25">
      <c r="A9" s="15">
        <v>5</v>
      </c>
      <c r="B9" s="16" t="s">
        <v>43</v>
      </c>
      <c r="C9" s="17">
        <v>22351</v>
      </c>
      <c r="D9" s="18" t="s">
        <v>37</v>
      </c>
      <c r="E9" s="16" t="s">
        <v>38</v>
      </c>
      <c r="F9" s="19" t="s">
        <v>39</v>
      </c>
      <c r="G9" s="20">
        <v>13</v>
      </c>
      <c r="H9" s="21">
        <f t="shared" si="0"/>
        <v>78</v>
      </c>
      <c r="I9" s="21"/>
      <c r="J9" s="21">
        <f t="shared" si="1"/>
        <v>0</v>
      </c>
      <c r="K9" s="21">
        <v>19</v>
      </c>
      <c r="L9" s="21">
        <f t="shared" si="2"/>
        <v>42</v>
      </c>
      <c r="M9" s="22"/>
      <c r="N9" s="21">
        <f t="shared" si="3"/>
        <v>0</v>
      </c>
      <c r="O9" s="22">
        <v>5</v>
      </c>
      <c r="P9" s="22">
        <f t="shared" si="4"/>
        <v>10</v>
      </c>
      <c r="Q9" s="22">
        <v>4</v>
      </c>
      <c r="R9" s="22">
        <f t="shared" si="5"/>
        <v>12</v>
      </c>
      <c r="S9" s="23">
        <f t="shared" si="6"/>
        <v>142</v>
      </c>
      <c r="T9" s="15"/>
      <c r="U9" s="21">
        <f t="shared" si="7"/>
        <v>0</v>
      </c>
      <c r="V9" s="21"/>
      <c r="W9" s="21">
        <f t="shared" si="8"/>
        <v>0</v>
      </c>
      <c r="X9" s="21"/>
      <c r="Y9" s="21">
        <f t="shared" si="9"/>
        <v>0</v>
      </c>
      <c r="Z9" s="21"/>
      <c r="AA9" s="21">
        <f t="shared" si="10"/>
        <v>0</v>
      </c>
      <c r="AB9" s="23">
        <f t="shared" si="11"/>
        <v>0</v>
      </c>
      <c r="AC9" s="15"/>
      <c r="AD9" s="21"/>
      <c r="AE9" s="23"/>
      <c r="AF9" s="15">
        <v>1</v>
      </c>
      <c r="AG9" s="21">
        <f t="shared" si="12"/>
        <v>12</v>
      </c>
      <c r="AH9" s="21"/>
      <c r="AI9" s="21">
        <f t="shared" si="13"/>
        <v>0</v>
      </c>
      <c r="AJ9" s="21">
        <v>1</v>
      </c>
      <c r="AK9" s="21">
        <f t="shared" si="14"/>
        <v>3</v>
      </c>
      <c r="AL9" s="21"/>
      <c r="AM9" s="21">
        <f t="shared" si="15"/>
        <v>0</v>
      </c>
      <c r="AN9" s="21"/>
      <c r="AO9" s="21">
        <f t="shared" si="16"/>
        <v>0</v>
      </c>
      <c r="AP9" s="21"/>
      <c r="AQ9" s="21">
        <f t="shared" si="17"/>
        <v>0</v>
      </c>
      <c r="AR9" s="21"/>
      <c r="AS9" s="21">
        <f t="shared" si="18"/>
        <v>0</v>
      </c>
      <c r="AT9" s="21"/>
      <c r="AU9" s="24">
        <f t="shared" si="19"/>
        <v>0</v>
      </c>
      <c r="AV9" s="21"/>
      <c r="AW9" s="24">
        <f t="shared" si="20"/>
        <v>0</v>
      </c>
      <c r="AX9" s="24">
        <f t="shared" si="21"/>
        <v>3</v>
      </c>
      <c r="AY9" s="25">
        <f t="shared" si="22"/>
        <v>15</v>
      </c>
      <c r="AZ9" s="35">
        <f t="shared" si="23"/>
        <v>157</v>
      </c>
    </row>
    <row r="10" spans="1:52" x14ac:dyDescent="0.25">
      <c r="A10" s="15">
        <v>6</v>
      </c>
      <c r="B10" s="16" t="s">
        <v>44</v>
      </c>
      <c r="C10" s="17">
        <v>22588</v>
      </c>
      <c r="D10" s="18" t="s">
        <v>37</v>
      </c>
      <c r="E10" s="16" t="s">
        <v>38</v>
      </c>
      <c r="F10" s="19" t="s">
        <v>39</v>
      </c>
      <c r="G10" s="20">
        <v>13</v>
      </c>
      <c r="H10" s="21">
        <f t="shared" si="0"/>
        <v>78</v>
      </c>
      <c r="I10" s="21"/>
      <c r="J10" s="21">
        <f t="shared" si="1"/>
        <v>0</v>
      </c>
      <c r="K10" s="21">
        <v>18</v>
      </c>
      <c r="L10" s="21">
        <f t="shared" si="2"/>
        <v>40</v>
      </c>
      <c r="M10" s="22"/>
      <c r="N10" s="21">
        <f t="shared" si="3"/>
        <v>0</v>
      </c>
      <c r="O10" s="22">
        <v>5</v>
      </c>
      <c r="P10" s="22">
        <f t="shared" si="4"/>
        <v>10</v>
      </c>
      <c r="Q10" s="22">
        <v>4</v>
      </c>
      <c r="R10" s="22">
        <f t="shared" si="5"/>
        <v>12</v>
      </c>
      <c r="S10" s="23">
        <f t="shared" si="6"/>
        <v>140</v>
      </c>
      <c r="T10" s="15"/>
      <c r="U10" s="21">
        <f t="shared" si="7"/>
        <v>0</v>
      </c>
      <c r="V10" s="21"/>
      <c r="W10" s="21">
        <f t="shared" si="8"/>
        <v>0</v>
      </c>
      <c r="X10" s="21"/>
      <c r="Y10" s="21">
        <f t="shared" si="9"/>
        <v>0</v>
      </c>
      <c r="Z10" s="21"/>
      <c r="AA10" s="21">
        <f t="shared" si="10"/>
        <v>0</v>
      </c>
      <c r="AB10" s="23">
        <f t="shared" si="11"/>
        <v>0</v>
      </c>
      <c r="AC10" s="15"/>
      <c r="AD10" s="21"/>
      <c r="AE10" s="23"/>
      <c r="AF10" s="15">
        <v>1</v>
      </c>
      <c r="AG10" s="21">
        <f t="shared" si="12"/>
        <v>12</v>
      </c>
      <c r="AH10" s="21"/>
      <c r="AI10" s="21">
        <f t="shared" si="13"/>
        <v>0</v>
      </c>
      <c r="AJ10" s="21">
        <v>1</v>
      </c>
      <c r="AK10" s="21">
        <f t="shared" si="14"/>
        <v>3</v>
      </c>
      <c r="AL10" s="21">
        <v>1</v>
      </c>
      <c r="AM10" s="21">
        <f t="shared" si="15"/>
        <v>1</v>
      </c>
      <c r="AN10" s="21"/>
      <c r="AO10" s="21">
        <f t="shared" si="16"/>
        <v>0</v>
      </c>
      <c r="AP10" s="21"/>
      <c r="AQ10" s="21">
        <f t="shared" si="17"/>
        <v>0</v>
      </c>
      <c r="AR10" s="21"/>
      <c r="AS10" s="21">
        <f t="shared" si="18"/>
        <v>0</v>
      </c>
      <c r="AT10" s="21"/>
      <c r="AU10" s="24">
        <f t="shared" si="19"/>
        <v>0</v>
      </c>
      <c r="AV10" s="21"/>
      <c r="AW10" s="24">
        <f t="shared" si="20"/>
        <v>0</v>
      </c>
      <c r="AX10" s="24">
        <f t="shared" si="21"/>
        <v>4</v>
      </c>
      <c r="AY10" s="25">
        <f t="shared" si="22"/>
        <v>16</v>
      </c>
      <c r="AZ10" s="35">
        <f t="shared" si="23"/>
        <v>156</v>
      </c>
    </row>
    <row r="11" spans="1:52" x14ac:dyDescent="0.25">
      <c r="A11" s="15">
        <v>7</v>
      </c>
      <c r="B11" s="16" t="s">
        <v>45</v>
      </c>
      <c r="C11" s="17">
        <v>21206</v>
      </c>
      <c r="D11" s="18" t="s">
        <v>37</v>
      </c>
      <c r="E11" s="16" t="s">
        <v>38</v>
      </c>
      <c r="F11" s="19" t="s">
        <v>39</v>
      </c>
      <c r="G11" s="20">
        <v>13</v>
      </c>
      <c r="H11" s="21">
        <f t="shared" si="0"/>
        <v>78</v>
      </c>
      <c r="I11" s="21"/>
      <c r="J11" s="21">
        <f t="shared" si="1"/>
        <v>0</v>
      </c>
      <c r="K11" s="21">
        <v>18</v>
      </c>
      <c r="L11" s="21">
        <f t="shared" si="2"/>
        <v>40</v>
      </c>
      <c r="M11" s="22"/>
      <c r="N11" s="21">
        <f t="shared" si="3"/>
        <v>0</v>
      </c>
      <c r="O11" s="22">
        <v>5</v>
      </c>
      <c r="P11" s="22">
        <f t="shared" si="4"/>
        <v>10</v>
      </c>
      <c r="Q11" s="22">
        <v>4</v>
      </c>
      <c r="R11" s="22">
        <f t="shared" si="5"/>
        <v>12</v>
      </c>
      <c r="S11" s="23">
        <f t="shared" si="6"/>
        <v>140</v>
      </c>
      <c r="T11" s="15"/>
      <c r="U11" s="21">
        <f t="shared" si="7"/>
        <v>0</v>
      </c>
      <c r="V11" s="21"/>
      <c r="W11" s="21">
        <f t="shared" si="8"/>
        <v>0</v>
      </c>
      <c r="X11" s="21"/>
      <c r="Y11" s="21">
        <f t="shared" si="9"/>
        <v>0</v>
      </c>
      <c r="Z11" s="21"/>
      <c r="AA11" s="21">
        <f t="shared" si="10"/>
        <v>0</v>
      </c>
      <c r="AB11" s="23">
        <f t="shared" si="11"/>
        <v>0</v>
      </c>
      <c r="AC11" s="15"/>
      <c r="AD11" s="21"/>
      <c r="AE11" s="23"/>
      <c r="AF11" s="15">
        <v>1</v>
      </c>
      <c r="AG11" s="21">
        <f t="shared" si="12"/>
        <v>12</v>
      </c>
      <c r="AH11" s="21"/>
      <c r="AI11" s="21">
        <f t="shared" si="13"/>
        <v>0</v>
      </c>
      <c r="AJ11" s="21">
        <v>1</v>
      </c>
      <c r="AK11" s="21">
        <f t="shared" si="14"/>
        <v>3</v>
      </c>
      <c r="AL11" s="21"/>
      <c r="AM11" s="21">
        <f t="shared" si="15"/>
        <v>0</v>
      </c>
      <c r="AN11" s="21"/>
      <c r="AO11" s="21">
        <f t="shared" si="16"/>
        <v>0</v>
      </c>
      <c r="AP11" s="21"/>
      <c r="AQ11" s="21">
        <f t="shared" si="17"/>
        <v>0</v>
      </c>
      <c r="AR11" s="21"/>
      <c r="AS11" s="21">
        <f t="shared" si="18"/>
        <v>0</v>
      </c>
      <c r="AT11" s="21"/>
      <c r="AU11" s="24">
        <f t="shared" si="19"/>
        <v>0</v>
      </c>
      <c r="AV11" s="21"/>
      <c r="AW11" s="24">
        <f t="shared" si="20"/>
        <v>0</v>
      </c>
      <c r="AX11" s="24">
        <f t="shared" si="21"/>
        <v>3</v>
      </c>
      <c r="AY11" s="25">
        <f t="shared" si="22"/>
        <v>15</v>
      </c>
      <c r="AZ11" s="35">
        <f t="shared" si="23"/>
        <v>155</v>
      </c>
    </row>
    <row r="12" spans="1:52" x14ac:dyDescent="0.25">
      <c r="A12" s="15">
        <v>8</v>
      </c>
      <c r="B12" s="16" t="s">
        <v>46</v>
      </c>
      <c r="C12" s="17">
        <v>21423</v>
      </c>
      <c r="D12" s="18" t="s">
        <v>37</v>
      </c>
      <c r="E12" s="16" t="s">
        <v>38</v>
      </c>
      <c r="F12" s="19" t="s">
        <v>39</v>
      </c>
      <c r="G12" s="20">
        <v>13</v>
      </c>
      <c r="H12" s="21">
        <f t="shared" si="0"/>
        <v>78</v>
      </c>
      <c r="I12" s="21"/>
      <c r="J12" s="21">
        <f t="shared" si="1"/>
        <v>0</v>
      </c>
      <c r="K12" s="21">
        <v>19</v>
      </c>
      <c r="L12" s="21">
        <f t="shared" si="2"/>
        <v>42</v>
      </c>
      <c r="M12" s="22"/>
      <c r="N12" s="21">
        <f t="shared" si="3"/>
        <v>0</v>
      </c>
      <c r="O12" s="22">
        <v>5</v>
      </c>
      <c r="P12" s="22">
        <f t="shared" si="4"/>
        <v>10</v>
      </c>
      <c r="Q12" s="22">
        <v>4</v>
      </c>
      <c r="R12" s="22">
        <f t="shared" si="5"/>
        <v>12</v>
      </c>
      <c r="S12" s="23">
        <f t="shared" si="6"/>
        <v>142</v>
      </c>
      <c r="T12" s="15"/>
      <c r="U12" s="21">
        <f t="shared" si="7"/>
        <v>0</v>
      </c>
      <c r="V12" s="21"/>
      <c r="W12" s="21">
        <f t="shared" si="8"/>
        <v>0</v>
      </c>
      <c r="X12" s="21"/>
      <c r="Y12" s="21">
        <f t="shared" si="9"/>
        <v>0</v>
      </c>
      <c r="Z12" s="21"/>
      <c r="AA12" s="21">
        <f t="shared" si="10"/>
        <v>0</v>
      </c>
      <c r="AB12" s="23">
        <f t="shared" si="11"/>
        <v>0</v>
      </c>
      <c r="AC12" s="15"/>
      <c r="AD12" s="21"/>
      <c r="AE12" s="23"/>
      <c r="AF12" s="15">
        <v>1</v>
      </c>
      <c r="AG12" s="21">
        <f t="shared" si="12"/>
        <v>12</v>
      </c>
      <c r="AH12" s="21"/>
      <c r="AI12" s="21">
        <f t="shared" si="13"/>
        <v>0</v>
      </c>
      <c r="AJ12" s="21"/>
      <c r="AK12" s="21">
        <f t="shared" si="14"/>
        <v>0</v>
      </c>
      <c r="AL12" s="21">
        <v>1</v>
      </c>
      <c r="AM12" s="21">
        <f t="shared" si="15"/>
        <v>1</v>
      </c>
      <c r="AN12" s="21"/>
      <c r="AO12" s="21">
        <f t="shared" si="16"/>
        <v>0</v>
      </c>
      <c r="AP12" s="21"/>
      <c r="AQ12" s="21">
        <f t="shared" si="17"/>
        <v>0</v>
      </c>
      <c r="AR12" s="21"/>
      <c r="AS12" s="21">
        <f t="shared" si="18"/>
        <v>0</v>
      </c>
      <c r="AT12" s="21"/>
      <c r="AU12" s="24">
        <f t="shared" si="19"/>
        <v>0</v>
      </c>
      <c r="AV12" s="21"/>
      <c r="AW12" s="24">
        <f t="shared" si="20"/>
        <v>0</v>
      </c>
      <c r="AX12" s="24">
        <f t="shared" si="21"/>
        <v>1</v>
      </c>
      <c r="AY12" s="25">
        <f t="shared" si="22"/>
        <v>13</v>
      </c>
      <c r="AZ12" s="35">
        <f t="shared" si="23"/>
        <v>155</v>
      </c>
    </row>
    <row r="13" spans="1:52" x14ac:dyDescent="0.25">
      <c r="A13" s="15">
        <v>9</v>
      </c>
      <c r="B13" s="16" t="s">
        <v>47</v>
      </c>
      <c r="C13" s="17">
        <v>21054</v>
      </c>
      <c r="D13" s="18" t="s">
        <v>37</v>
      </c>
      <c r="E13" s="16" t="s">
        <v>38</v>
      </c>
      <c r="F13" s="19" t="s">
        <v>39</v>
      </c>
      <c r="G13" s="20">
        <v>13</v>
      </c>
      <c r="H13" s="21">
        <f t="shared" si="0"/>
        <v>78</v>
      </c>
      <c r="I13" s="21"/>
      <c r="J13" s="21">
        <f t="shared" si="1"/>
        <v>0</v>
      </c>
      <c r="K13" s="21">
        <v>19</v>
      </c>
      <c r="L13" s="21">
        <f t="shared" si="2"/>
        <v>42</v>
      </c>
      <c r="M13" s="22"/>
      <c r="N13" s="21">
        <f t="shared" si="3"/>
        <v>0</v>
      </c>
      <c r="O13" s="22">
        <v>5</v>
      </c>
      <c r="P13" s="22">
        <f t="shared" si="4"/>
        <v>10</v>
      </c>
      <c r="Q13" s="22">
        <v>4</v>
      </c>
      <c r="R13" s="22">
        <f t="shared" si="5"/>
        <v>12</v>
      </c>
      <c r="S13" s="23">
        <f t="shared" si="6"/>
        <v>142</v>
      </c>
      <c r="T13" s="15"/>
      <c r="U13" s="21">
        <f t="shared" si="7"/>
        <v>0</v>
      </c>
      <c r="V13" s="21"/>
      <c r="W13" s="21">
        <f t="shared" si="8"/>
        <v>0</v>
      </c>
      <c r="X13" s="21"/>
      <c r="Y13" s="21">
        <f t="shared" si="9"/>
        <v>0</v>
      </c>
      <c r="Z13" s="21"/>
      <c r="AA13" s="21">
        <f t="shared" si="10"/>
        <v>0</v>
      </c>
      <c r="AB13" s="23">
        <f t="shared" si="11"/>
        <v>0</v>
      </c>
      <c r="AC13" s="15"/>
      <c r="AD13" s="21"/>
      <c r="AE13" s="23"/>
      <c r="AF13" s="15">
        <v>1</v>
      </c>
      <c r="AG13" s="21">
        <f t="shared" si="12"/>
        <v>12</v>
      </c>
      <c r="AH13" s="21"/>
      <c r="AI13" s="21">
        <f t="shared" si="13"/>
        <v>0</v>
      </c>
      <c r="AJ13" s="21"/>
      <c r="AK13" s="21">
        <f t="shared" si="14"/>
        <v>0</v>
      </c>
      <c r="AL13" s="21"/>
      <c r="AM13" s="21">
        <f t="shared" si="15"/>
        <v>0</v>
      </c>
      <c r="AN13" s="21"/>
      <c r="AO13" s="21">
        <f t="shared" si="16"/>
        <v>0</v>
      </c>
      <c r="AP13" s="21"/>
      <c r="AQ13" s="21">
        <f t="shared" si="17"/>
        <v>0</v>
      </c>
      <c r="AR13" s="21"/>
      <c r="AS13" s="21">
        <f t="shared" si="18"/>
        <v>0</v>
      </c>
      <c r="AT13" s="21"/>
      <c r="AU13" s="24">
        <f t="shared" si="19"/>
        <v>0</v>
      </c>
      <c r="AV13" s="21"/>
      <c r="AW13" s="24">
        <f t="shared" si="20"/>
        <v>0</v>
      </c>
      <c r="AX13" s="24">
        <f t="shared" si="21"/>
        <v>0</v>
      </c>
      <c r="AY13" s="25">
        <f t="shared" si="22"/>
        <v>12</v>
      </c>
      <c r="AZ13" s="35">
        <f t="shared" si="23"/>
        <v>154</v>
      </c>
    </row>
    <row r="14" spans="1:52" x14ac:dyDescent="0.25">
      <c r="A14" s="15">
        <v>10</v>
      </c>
      <c r="B14" s="16" t="s">
        <v>48</v>
      </c>
      <c r="C14" s="17">
        <v>23815</v>
      </c>
      <c r="D14" s="18" t="s">
        <v>37</v>
      </c>
      <c r="E14" s="16" t="s">
        <v>38</v>
      </c>
      <c r="F14" s="19" t="s">
        <v>39</v>
      </c>
      <c r="G14" s="20">
        <v>13</v>
      </c>
      <c r="H14" s="21">
        <f t="shared" si="0"/>
        <v>78</v>
      </c>
      <c r="I14" s="21"/>
      <c r="J14" s="21">
        <f t="shared" si="1"/>
        <v>0</v>
      </c>
      <c r="K14" s="21">
        <v>19</v>
      </c>
      <c r="L14" s="21">
        <f t="shared" si="2"/>
        <v>42</v>
      </c>
      <c r="M14" s="22"/>
      <c r="N14" s="21">
        <f t="shared" si="3"/>
        <v>0</v>
      </c>
      <c r="O14" s="22">
        <v>5</v>
      </c>
      <c r="P14" s="22">
        <f t="shared" si="4"/>
        <v>10</v>
      </c>
      <c r="Q14" s="22">
        <v>4</v>
      </c>
      <c r="R14" s="22">
        <f t="shared" si="5"/>
        <v>12</v>
      </c>
      <c r="S14" s="23">
        <f t="shared" si="6"/>
        <v>142</v>
      </c>
      <c r="T14" s="15"/>
      <c r="U14" s="21">
        <f t="shared" si="7"/>
        <v>0</v>
      </c>
      <c r="V14" s="21"/>
      <c r="W14" s="21">
        <f t="shared" si="8"/>
        <v>0</v>
      </c>
      <c r="X14" s="21"/>
      <c r="Y14" s="21">
        <f t="shared" si="9"/>
        <v>0</v>
      </c>
      <c r="Z14" s="21"/>
      <c r="AA14" s="21">
        <f t="shared" si="10"/>
        <v>0</v>
      </c>
      <c r="AB14" s="23">
        <f t="shared" si="11"/>
        <v>0</v>
      </c>
      <c r="AC14" s="15"/>
      <c r="AD14" s="21"/>
      <c r="AE14" s="23"/>
      <c r="AF14" s="15">
        <v>1</v>
      </c>
      <c r="AG14" s="21">
        <f t="shared" si="12"/>
        <v>12</v>
      </c>
      <c r="AH14" s="21"/>
      <c r="AI14" s="21">
        <f t="shared" si="13"/>
        <v>0</v>
      </c>
      <c r="AJ14" s="21"/>
      <c r="AK14" s="21">
        <f t="shared" si="14"/>
        <v>0</v>
      </c>
      <c r="AL14" s="21"/>
      <c r="AM14" s="21">
        <f t="shared" si="15"/>
        <v>0</v>
      </c>
      <c r="AN14" s="21"/>
      <c r="AO14" s="21">
        <f t="shared" si="16"/>
        <v>0</v>
      </c>
      <c r="AP14" s="21"/>
      <c r="AQ14" s="21">
        <f t="shared" si="17"/>
        <v>0</v>
      </c>
      <c r="AR14" s="21"/>
      <c r="AS14" s="21">
        <f t="shared" si="18"/>
        <v>0</v>
      </c>
      <c r="AT14" s="21"/>
      <c r="AU14" s="24">
        <f t="shared" si="19"/>
        <v>0</v>
      </c>
      <c r="AV14" s="21"/>
      <c r="AW14" s="24">
        <f t="shared" si="20"/>
        <v>0</v>
      </c>
      <c r="AX14" s="24">
        <f t="shared" si="21"/>
        <v>0</v>
      </c>
      <c r="AY14" s="25">
        <f t="shared" si="22"/>
        <v>12</v>
      </c>
      <c r="AZ14" s="35">
        <f t="shared" si="23"/>
        <v>154</v>
      </c>
    </row>
    <row r="15" spans="1:52" x14ac:dyDescent="0.25">
      <c r="A15" s="15">
        <v>11</v>
      </c>
      <c r="B15" s="16" t="s">
        <v>49</v>
      </c>
      <c r="C15" s="17">
        <v>21919</v>
      </c>
      <c r="D15" s="18" t="s">
        <v>37</v>
      </c>
      <c r="E15" s="16" t="s">
        <v>38</v>
      </c>
      <c r="F15" s="19" t="s">
        <v>39</v>
      </c>
      <c r="G15" s="20">
        <v>13</v>
      </c>
      <c r="H15" s="21">
        <f t="shared" si="0"/>
        <v>78</v>
      </c>
      <c r="I15" s="21"/>
      <c r="J15" s="21">
        <f t="shared" si="1"/>
        <v>0</v>
      </c>
      <c r="K15" s="21">
        <v>18</v>
      </c>
      <c r="L15" s="21">
        <f t="shared" si="2"/>
        <v>40</v>
      </c>
      <c r="M15" s="22"/>
      <c r="N15" s="21">
        <f t="shared" si="3"/>
        <v>0</v>
      </c>
      <c r="O15" s="22">
        <v>5</v>
      </c>
      <c r="P15" s="22">
        <f t="shared" si="4"/>
        <v>10</v>
      </c>
      <c r="Q15" s="22">
        <v>4</v>
      </c>
      <c r="R15" s="22">
        <f t="shared" si="5"/>
        <v>12</v>
      </c>
      <c r="S15" s="23">
        <f t="shared" si="6"/>
        <v>140</v>
      </c>
      <c r="T15" s="15"/>
      <c r="U15" s="21">
        <f t="shared" si="7"/>
        <v>0</v>
      </c>
      <c r="V15" s="21"/>
      <c r="W15" s="21">
        <f t="shared" si="8"/>
        <v>0</v>
      </c>
      <c r="X15" s="21"/>
      <c r="Y15" s="21">
        <f t="shared" si="9"/>
        <v>0</v>
      </c>
      <c r="Z15" s="21"/>
      <c r="AA15" s="21">
        <f t="shared" si="10"/>
        <v>0</v>
      </c>
      <c r="AB15" s="23">
        <f t="shared" si="11"/>
        <v>0</v>
      </c>
      <c r="AC15" s="15"/>
      <c r="AD15" s="21"/>
      <c r="AE15" s="23"/>
      <c r="AF15" s="15">
        <v>1</v>
      </c>
      <c r="AG15" s="21">
        <f t="shared" si="12"/>
        <v>12</v>
      </c>
      <c r="AH15" s="21"/>
      <c r="AI15" s="21">
        <f t="shared" si="13"/>
        <v>0</v>
      </c>
      <c r="AJ15" s="21"/>
      <c r="AK15" s="21">
        <f t="shared" si="14"/>
        <v>0</v>
      </c>
      <c r="AL15" s="21">
        <v>1</v>
      </c>
      <c r="AM15" s="21">
        <f t="shared" si="15"/>
        <v>1</v>
      </c>
      <c r="AN15" s="21"/>
      <c r="AO15" s="21">
        <f t="shared" si="16"/>
        <v>0</v>
      </c>
      <c r="AP15" s="21"/>
      <c r="AQ15" s="21">
        <f t="shared" si="17"/>
        <v>0</v>
      </c>
      <c r="AR15" s="21"/>
      <c r="AS15" s="21">
        <f t="shared" si="18"/>
        <v>0</v>
      </c>
      <c r="AT15" s="21"/>
      <c r="AU15" s="24">
        <f t="shared" si="19"/>
        <v>0</v>
      </c>
      <c r="AV15" s="21"/>
      <c r="AW15" s="24">
        <f t="shared" si="20"/>
        <v>0</v>
      </c>
      <c r="AX15" s="24">
        <f t="shared" si="21"/>
        <v>1</v>
      </c>
      <c r="AY15" s="25">
        <f t="shared" si="22"/>
        <v>13</v>
      </c>
      <c r="AZ15" s="35">
        <f t="shared" si="23"/>
        <v>153</v>
      </c>
    </row>
    <row r="16" spans="1:52" x14ac:dyDescent="0.25">
      <c r="A16" s="15">
        <v>12</v>
      </c>
      <c r="B16" s="16" t="s">
        <v>50</v>
      </c>
      <c r="C16" s="17">
        <v>23646</v>
      </c>
      <c r="D16" s="18" t="s">
        <v>37</v>
      </c>
      <c r="E16" s="16" t="s">
        <v>38</v>
      </c>
      <c r="F16" s="19" t="s">
        <v>39</v>
      </c>
      <c r="G16" s="20">
        <v>13</v>
      </c>
      <c r="H16" s="21">
        <f t="shared" si="0"/>
        <v>78</v>
      </c>
      <c r="I16" s="21"/>
      <c r="J16" s="21">
        <f t="shared" si="1"/>
        <v>0</v>
      </c>
      <c r="K16" s="21">
        <v>17</v>
      </c>
      <c r="L16" s="21">
        <f t="shared" si="2"/>
        <v>38</v>
      </c>
      <c r="M16" s="22"/>
      <c r="N16" s="21">
        <f t="shared" si="3"/>
        <v>0</v>
      </c>
      <c r="O16" s="22">
        <v>5</v>
      </c>
      <c r="P16" s="22">
        <f t="shared" si="4"/>
        <v>10</v>
      </c>
      <c r="Q16" s="22">
        <v>4</v>
      </c>
      <c r="R16" s="22">
        <f t="shared" si="5"/>
        <v>12</v>
      </c>
      <c r="S16" s="23">
        <f t="shared" si="6"/>
        <v>138</v>
      </c>
      <c r="T16" s="15"/>
      <c r="U16" s="21">
        <f t="shared" si="7"/>
        <v>0</v>
      </c>
      <c r="V16" s="21"/>
      <c r="W16" s="21">
        <f t="shared" si="8"/>
        <v>0</v>
      </c>
      <c r="X16" s="21">
        <v>1</v>
      </c>
      <c r="Y16" s="21">
        <f t="shared" si="9"/>
        <v>3</v>
      </c>
      <c r="Z16" s="21"/>
      <c r="AA16" s="21">
        <f t="shared" si="10"/>
        <v>0</v>
      </c>
      <c r="AB16" s="23">
        <f t="shared" si="11"/>
        <v>3</v>
      </c>
      <c r="AC16" s="15"/>
      <c r="AD16" s="21"/>
      <c r="AE16" s="23"/>
      <c r="AF16" s="15">
        <v>1</v>
      </c>
      <c r="AG16" s="21">
        <f t="shared" si="12"/>
        <v>12</v>
      </c>
      <c r="AH16" s="21"/>
      <c r="AI16" s="21">
        <f t="shared" si="13"/>
        <v>0</v>
      </c>
      <c r="AJ16" s="21"/>
      <c r="AK16" s="21">
        <f t="shared" si="14"/>
        <v>0</v>
      </c>
      <c r="AL16" s="21"/>
      <c r="AM16" s="21">
        <f t="shared" si="15"/>
        <v>0</v>
      </c>
      <c r="AN16" s="21"/>
      <c r="AO16" s="21">
        <f t="shared" si="16"/>
        <v>0</v>
      </c>
      <c r="AP16" s="21"/>
      <c r="AQ16" s="21">
        <f t="shared" si="17"/>
        <v>0</v>
      </c>
      <c r="AR16" s="21"/>
      <c r="AS16" s="21">
        <f t="shared" si="18"/>
        <v>0</v>
      </c>
      <c r="AT16" s="21"/>
      <c r="AU16" s="24">
        <f t="shared" si="19"/>
        <v>0</v>
      </c>
      <c r="AV16" s="21"/>
      <c r="AW16" s="24">
        <f t="shared" si="20"/>
        <v>0</v>
      </c>
      <c r="AX16" s="24">
        <f t="shared" si="21"/>
        <v>0</v>
      </c>
      <c r="AY16" s="25">
        <f t="shared" si="22"/>
        <v>12</v>
      </c>
      <c r="AZ16" s="35">
        <f t="shared" si="23"/>
        <v>153</v>
      </c>
    </row>
    <row r="17" spans="1:52" x14ac:dyDescent="0.25">
      <c r="A17" s="15">
        <v>13</v>
      </c>
      <c r="B17" s="16" t="s">
        <v>51</v>
      </c>
      <c r="C17" s="17">
        <v>23646</v>
      </c>
      <c r="D17" s="18" t="s">
        <v>37</v>
      </c>
      <c r="E17" s="16" t="s">
        <v>38</v>
      </c>
      <c r="F17" s="19" t="s">
        <v>39</v>
      </c>
      <c r="G17" s="20">
        <v>13</v>
      </c>
      <c r="H17" s="21">
        <f t="shared" si="0"/>
        <v>78</v>
      </c>
      <c r="I17" s="21"/>
      <c r="J17" s="21">
        <f t="shared" si="1"/>
        <v>0</v>
      </c>
      <c r="K17" s="21">
        <v>17</v>
      </c>
      <c r="L17" s="21">
        <f t="shared" si="2"/>
        <v>38</v>
      </c>
      <c r="M17" s="22"/>
      <c r="N17" s="21">
        <f t="shared" si="3"/>
        <v>0</v>
      </c>
      <c r="O17" s="22">
        <v>5</v>
      </c>
      <c r="P17" s="22">
        <f t="shared" si="4"/>
        <v>10</v>
      </c>
      <c r="Q17" s="22">
        <v>3</v>
      </c>
      <c r="R17" s="22">
        <f t="shared" si="5"/>
        <v>9</v>
      </c>
      <c r="S17" s="23">
        <f t="shared" si="6"/>
        <v>135</v>
      </c>
      <c r="T17" s="15"/>
      <c r="U17" s="21">
        <f t="shared" si="7"/>
        <v>0</v>
      </c>
      <c r="V17" s="21"/>
      <c r="W17" s="21">
        <f t="shared" si="8"/>
        <v>0</v>
      </c>
      <c r="X17" s="21"/>
      <c r="Y17" s="21">
        <f t="shared" si="9"/>
        <v>0</v>
      </c>
      <c r="Z17" s="21"/>
      <c r="AA17" s="21">
        <f t="shared" si="10"/>
        <v>0</v>
      </c>
      <c r="AB17" s="23">
        <f t="shared" si="11"/>
        <v>0</v>
      </c>
      <c r="AC17" s="15"/>
      <c r="AD17" s="21"/>
      <c r="AE17" s="23"/>
      <c r="AF17" s="15">
        <v>1</v>
      </c>
      <c r="AG17" s="21">
        <f t="shared" si="12"/>
        <v>12</v>
      </c>
      <c r="AH17" s="21"/>
      <c r="AI17" s="21">
        <f t="shared" si="13"/>
        <v>0</v>
      </c>
      <c r="AJ17" s="21"/>
      <c r="AK17" s="21">
        <f t="shared" si="14"/>
        <v>0</v>
      </c>
      <c r="AL17" s="21"/>
      <c r="AM17" s="21">
        <f t="shared" si="15"/>
        <v>0</v>
      </c>
      <c r="AN17" s="21">
        <v>1</v>
      </c>
      <c r="AO17" s="21">
        <f t="shared" si="16"/>
        <v>5</v>
      </c>
      <c r="AP17" s="21"/>
      <c r="AQ17" s="21">
        <f t="shared" si="17"/>
        <v>0</v>
      </c>
      <c r="AR17" s="21"/>
      <c r="AS17" s="21">
        <f t="shared" si="18"/>
        <v>0</v>
      </c>
      <c r="AT17" s="21">
        <v>1</v>
      </c>
      <c r="AU17" s="24">
        <f t="shared" si="19"/>
        <v>0.5</v>
      </c>
      <c r="AV17" s="21"/>
      <c r="AW17" s="24">
        <f t="shared" si="20"/>
        <v>0</v>
      </c>
      <c r="AX17" s="24">
        <f t="shared" si="21"/>
        <v>5.5</v>
      </c>
      <c r="AY17" s="25">
        <f t="shared" si="22"/>
        <v>17.5</v>
      </c>
      <c r="AZ17" s="35">
        <f t="shared" si="23"/>
        <v>152.5</v>
      </c>
    </row>
    <row r="18" spans="1:52" x14ac:dyDescent="0.25">
      <c r="A18" s="15">
        <v>14</v>
      </c>
      <c r="B18" s="16" t="s">
        <v>52</v>
      </c>
      <c r="C18" s="17">
        <v>20733</v>
      </c>
      <c r="D18" s="18" t="s">
        <v>37</v>
      </c>
      <c r="E18" s="16" t="s">
        <v>38</v>
      </c>
      <c r="F18" s="19" t="s">
        <v>39</v>
      </c>
      <c r="G18" s="20">
        <v>13</v>
      </c>
      <c r="H18" s="21">
        <f t="shared" si="0"/>
        <v>78</v>
      </c>
      <c r="I18" s="21"/>
      <c r="J18" s="21">
        <f t="shared" si="1"/>
        <v>0</v>
      </c>
      <c r="K18" s="21">
        <v>17</v>
      </c>
      <c r="L18" s="21">
        <f t="shared" si="2"/>
        <v>38</v>
      </c>
      <c r="M18" s="22"/>
      <c r="N18" s="21">
        <f t="shared" si="3"/>
        <v>0</v>
      </c>
      <c r="O18" s="22">
        <v>5</v>
      </c>
      <c r="P18" s="22">
        <f t="shared" si="4"/>
        <v>10</v>
      </c>
      <c r="Q18" s="22">
        <v>4</v>
      </c>
      <c r="R18" s="22">
        <f t="shared" si="5"/>
        <v>12</v>
      </c>
      <c r="S18" s="23">
        <f t="shared" si="6"/>
        <v>138</v>
      </c>
      <c r="T18" s="15"/>
      <c r="U18" s="21">
        <f t="shared" si="7"/>
        <v>0</v>
      </c>
      <c r="V18" s="21"/>
      <c r="W18" s="21">
        <f t="shared" si="8"/>
        <v>0</v>
      </c>
      <c r="X18" s="21"/>
      <c r="Y18" s="21">
        <f t="shared" si="9"/>
        <v>0</v>
      </c>
      <c r="Z18" s="21"/>
      <c r="AA18" s="21">
        <f t="shared" si="10"/>
        <v>0</v>
      </c>
      <c r="AB18" s="23">
        <f t="shared" si="11"/>
        <v>0</v>
      </c>
      <c r="AC18" s="15"/>
      <c r="AD18" s="21"/>
      <c r="AE18" s="23"/>
      <c r="AF18" s="15">
        <v>1</v>
      </c>
      <c r="AG18" s="21">
        <f t="shared" si="12"/>
        <v>12</v>
      </c>
      <c r="AH18" s="21"/>
      <c r="AI18" s="21">
        <f t="shared" si="13"/>
        <v>0</v>
      </c>
      <c r="AJ18" s="21"/>
      <c r="AK18" s="21">
        <f t="shared" si="14"/>
        <v>0</v>
      </c>
      <c r="AL18" s="21"/>
      <c r="AM18" s="21">
        <f t="shared" si="15"/>
        <v>0</v>
      </c>
      <c r="AN18" s="21"/>
      <c r="AO18" s="21">
        <f t="shared" si="16"/>
        <v>0</v>
      </c>
      <c r="AP18" s="21"/>
      <c r="AQ18" s="21">
        <f t="shared" si="17"/>
        <v>0</v>
      </c>
      <c r="AR18" s="21"/>
      <c r="AS18" s="21">
        <f t="shared" si="18"/>
        <v>0</v>
      </c>
      <c r="AT18" s="21"/>
      <c r="AU18" s="24">
        <f t="shared" si="19"/>
        <v>0</v>
      </c>
      <c r="AV18" s="21"/>
      <c r="AW18" s="24">
        <f t="shared" si="20"/>
        <v>0</v>
      </c>
      <c r="AX18" s="24">
        <f t="shared" si="21"/>
        <v>0</v>
      </c>
      <c r="AY18" s="25">
        <f t="shared" si="22"/>
        <v>12</v>
      </c>
      <c r="AZ18" s="35">
        <f t="shared" si="23"/>
        <v>150</v>
      </c>
    </row>
    <row r="19" spans="1:52" x14ac:dyDescent="0.25">
      <c r="A19" s="15">
        <v>15</v>
      </c>
      <c r="B19" s="16" t="s">
        <v>53</v>
      </c>
      <c r="C19" s="17">
        <v>23806</v>
      </c>
      <c r="D19" s="18" t="s">
        <v>37</v>
      </c>
      <c r="E19" s="16" t="s">
        <v>38</v>
      </c>
      <c r="F19" s="19" t="s">
        <v>39</v>
      </c>
      <c r="G19" s="20">
        <v>13</v>
      </c>
      <c r="H19" s="21">
        <f t="shared" si="0"/>
        <v>78</v>
      </c>
      <c r="I19" s="21"/>
      <c r="J19" s="21">
        <f t="shared" si="1"/>
        <v>0</v>
      </c>
      <c r="K19" s="21">
        <v>17</v>
      </c>
      <c r="L19" s="21">
        <f t="shared" si="2"/>
        <v>38</v>
      </c>
      <c r="M19" s="22"/>
      <c r="N19" s="21">
        <f t="shared" si="3"/>
        <v>0</v>
      </c>
      <c r="O19" s="22">
        <v>5</v>
      </c>
      <c r="P19" s="22">
        <f t="shared" si="4"/>
        <v>10</v>
      </c>
      <c r="Q19" s="22">
        <v>4</v>
      </c>
      <c r="R19" s="22">
        <f t="shared" si="5"/>
        <v>12</v>
      </c>
      <c r="S19" s="23">
        <f t="shared" si="6"/>
        <v>138</v>
      </c>
      <c r="T19" s="15"/>
      <c r="U19" s="21">
        <f t="shared" si="7"/>
        <v>0</v>
      </c>
      <c r="V19" s="21"/>
      <c r="W19" s="21">
        <f t="shared" si="8"/>
        <v>0</v>
      </c>
      <c r="X19" s="21"/>
      <c r="Y19" s="21">
        <f t="shared" si="9"/>
        <v>0</v>
      </c>
      <c r="Z19" s="21"/>
      <c r="AA19" s="21">
        <f t="shared" si="10"/>
        <v>0</v>
      </c>
      <c r="AB19" s="23">
        <f t="shared" si="11"/>
        <v>0</v>
      </c>
      <c r="AC19" s="15"/>
      <c r="AD19" s="21"/>
      <c r="AE19" s="23"/>
      <c r="AF19" s="15">
        <v>1</v>
      </c>
      <c r="AG19" s="21">
        <f t="shared" si="12"/>
        <v>12</v>
      </c>
      <c r="AH19" s="21"/>
      <c r="AI19" s="21">
        <f t="shared" si="13"/>
        <v>0</v>
      </c>
      <c r="AJ19" s="21"/>
      <c r="AK19" s="21">
        <f t="shared" si="14"/>
        <v>0</v>
      </c>
      <c r="AL19" s="21"/>
      <c r="AM19" s="21">
        <f t="shared" si="15"/>
        <v>0</v>
      </c>
      <c r="AN19" s="21"/>
      <c r="AO19" s="21">
        <f t="shared" si="16"/>
        <v>0</v>
      </c>
      <c r="AP19" s="21"/>
      <c r="AQ19" s="21">
        <f t="shared" si="17"/>
        <v>0</v>
      </c>
      <c r="AR19" s="21"/>
      <c r="AS19" s="21">
        <f t="shared" si="18"/>
        <v>0</v>
      </c>
      <c r="AT19" s="21"/>
      <c r="AU19" s="24">
        <f t="shared" si="19"/>
        <v>0</v>
      </c>
      <c r="AV19" s="21"/>
      <c r="AW19" s="24">
        <f t="shared" si="20"/>
        <v>0</v>
      </c>
      <c r="AX19" s="24">
        <f t="shared" si="21"/>
        <v>0</v>
      </c>
      <c r="AY19" s="25">
        <f t="shared" si="22"/>
        <v>12</v>
      </c>
      <c r="AZ19" s="35">
        <f t="shared" si="23"/>
        <v>150</v>
      </c>
    </row>
    <row r="20" spans="1:52" x14ac:dyDescent="0.25">
      <c r="A20" s="15">
        <v>16</v>
      </c>
      <c r="B20" s="16" t="s">
        <v>54</v>
      </c>
      <c r="C20" s="17">
        <v>21136</v>
      </c>
      <c r="D20" s="18" t="s">
        <v>37</v>
      </c>
      <c r="E20" s="16" t="s">
        <v>38</v>
      </c>
      <c r="F20" s="19" t="s">
        <v>39</v>
      </c>
      <c r="G20" s="20">
        <v>11</v>
      </c>
      <c r="H20" s="21">
        <f t="shared" si="0"/>
        <v>66</v>
      </c>
      <c r="I20" s="21"/>
      <c r="J20" s="21">
        <f t="shared" si="1"/>
        <v>0</v>
      </c>
      <c r="K20" s="21">
        <v>22</v>
      </c>
      <c r="L20" s="21">
        <f t="shared" si="2"/>
        <v>48</v>
      </c>
      <c r="M20" s="22"/>
      <c r="N20" s="21">
        <f t="shared" si="3"/>
        <v>0</v>
      </c>
      <c r="O20" s="22">
        <v>5</v>
      </c>
      <c r="P20" s="22">
        <f t="shared" si="4"/>
        <v>10</v>
      </c>
      <c r="Q20" s="22">
        <v>4</v>
      </c>
      <c r="R20" s="22">
        <f t="shared" si="5"/>
        <v>12</v>
      </c>
      <c r="S20" s="23">
        <f t="shared" si="6"/>
        <v>136</v>
      </c>
      <c r="T20" s="15"/>
      <c r="U20" s="21">
        <f t="shared" si="7"/>
        <v>0</v>
      </c>
      <c r="V20" s="21"/>
      <c r="W20" s="21">
        <f t="shared" si="8"/>
        <v>0</v>
      </c>
      <c r="X20" s="21"/>
      <c r="Y20" s="21">
        <f t="shared" si="9"/>
        <v>0</v>
      </c>
      <c r="Z20" s="21"/>
      <c r="AA20" s="21">
        <f t="shared" si="10"/>
        <v>0</v>
      </c>
      <c r="AB20" s="23">
        <f t="shared" si="11"/>
        <v>0</v>
      </c>
      <c r="AC20" s="15"/>
      <c r="AD20" s="21"/>
      <c r="AE20" s="23"/>
      <c r="AF20" s="15">
        <v>1</v>
      </c>
      <c r="AG20" s="21">
        <f t="shared" si="12"/>
        <v>12</v>
      </c>
      <c r="AH20" s="21"/>
      <c r="AI20" s="21">
        <f t="shared" si="13"/>
        <v>0</v>
      </c>
      <c r="AJ20" s="21"/>
      <c r="AK20" s="21">
        <f t="shared" si="14"/>
        <v>0</v>
      </c>
      <c r="AL20" s="21"/>
      <c r="AM20" s="21">
        <f t="shared" si="15"/>
        <v>0</v>
      </c>
      <c r="AN20" s="21"/>
      <c r="AO20" s="21">
        <f t="shared" si="16"/>
        <v>0</v>
      </c>
      <c r="AP20" s="21"/>
      <c r="AQ20" s="21">
        <f t="shared" si="17"/>
        <v>0</v>
      </c>
      <c r="AR20" s="21"/>
      <c r="AS20" s="21">
        <f t="shared" si="18"/>
        <v>0</v>
      </c>
      <c r="AT20" s="21"/>
      <c r="AU20" s="24">
        <f t="shared" si="19"/>
        <v>0</v>
      </c>
      <c r="AV20" s="21"/>
      <c r="AW20" s="24">
        <f t="shared" si="20"/>
        <v>0</v>
      </c>
      <c r="AX20" s="24">
        <f t="shared" si="21"/>
        <v>0</v>
      </c>
      <c r="AY20" s="25">
        <f t="shared" si="22"/>
        <v>12</v>
      </c>
      <c r="AZ20" s="35">
        <f t="shared" si="23"/>
        <v>148</v>
      </c>
    </row>
    <row r="21" spans="1:52" x14ac:dyDescent="0.25">
      <c r="A21" s="15">
        <v>17</v>
      </c>
      <c r="B21" s="16" t="s">
        <v>55</v>
      </c>
      <c r="C21" s="17">
        <v>22311</v>
      </c>
      <c r="D21" s="18" t="s">
        <v>37</v>
      </c>
      <c r="E21" s="16" t="s">
        <v>38</v>
      </c>
      <c r="F21" s="19" t="s">
        <v>39</v>
      </c>
      <c r="G21" s="20">
        <v>11</v>
      </c>
      <c r="H21" s="21">
        <f t="shared" si="0"/>
        <v>66</v>
      </c>
      <c r="I21" s="21"/>
      <c r="J21" s="21">
        <f t="shared" si="1"/>
        <v>0</v>
      </c>
      <c r="K21" s="21">
        <v>19</v>
      </c>
      <c r="L21" s="21">
        <f t="shared" si="2"/>
        <v>42</v>
      </c>
      <c r="M21" s="22"/>
      <c r="N21" s="21">
        <f t="shared" si="3"/>
        <v>0</v>
      </c>
      <c r="O21" s="22">
        <v>5</v>
      </c>
      <c r="P21" s="22">
        <f t="shared" si="4"/>
        <v>10</v>
      </c>
      <c r="Q21" s="22">
        <v>4</v>
      </c>
      <c r="R21" s="22">
        <f t="shared" si="5"/>
        <v>12</v>
      </c>
      <c r="S21" s="23">
        <f t="shared" si="6"/>
        <v>130</v>
      </c>
      <c r="T21" s="15"/>
      <c r="U21" s="21">
        <f t="shared" si="7"/>
        <v>0</v>
      </c>
      <c r="V21" s="21"/>
      <c r="W21" s="21">
        <f t="shared" si="8"/>
        <v>0</v>
      </c>
      <c r="X21" s="21"/>
      <c r="Y21" s="21">
        <f t="shared" si="9"/>
        <v>0</v>
      </c>
      <c r="Z21" s="21"/>
      <c r="AA21" s="21">
        <f t="shared" si="10"/>
        <v>0</v>
      </c>
      <c r="AB21" s="23">
        <f t="shared" si="11"/>
        <v>0</v>
      </c>
      <c r="AC21" s="15"/>
      <c r="AD21" s="21"/>
      <c r="AE21" s="23"/>
      <c r="AF21" s="15">
        <v>1</v>
      </c>
      <c r="AG21" s="21">
        <f t="shared" si="12"/>
        <v>12</v>
      </c>
      <c r="AH21" s="21"/>
      <c r="AI21" s="21">
        <f t="shared" si="13"/>
        <v>0</v>
      </c>
      <c r="AJ21" s="21"/>
      <c r="AK21" s="21">
        <f t="shared" si="14"/>
        <v>0</v>
      </c>
      <c r="AL21" s="21"/>
      <c r="AM21" s="21">
        <f t="shared" si="15"/>
        <v>0</v>
      </c>
      <c r="AN21" s="21"/>
      <c r="AO21" s="21">
        <f t="shared" si="16"/>
        <v>0</v>
      </c>
      <c r="AP21" s="21"/>
      <c r="AQ21" s="21">
        <f t="shared" si="17"/>
        <v>0</v>
      </c>
      <c r="AR21" s="21"/>
      <c r="AS21" s="21">
        <f t="shared" si="18"/>
        <v>0</v>
      </c>
      <c r="AT21" s="21"/>
      <c r="AU21" s="24">
        <f t="shared" si="19"/>
        <v>0</v>
      </c>
      <c r="AV21" s="21"/>
      <c r="AW21" s="24">
        <f t="shared" si="20"/>
        <v>0</v>
      </c>
      <c r="AX21" s="24">
        <f t="shared" si="21"/>
        <v>0</v>
      </c>
      <c r="AY21" s="25">
        <f t="shared" si="22"/>
        <v>12</v>
      </c>
      <c r="AZ21" s="35">
        <f t="shared" si="23"/>
        <v>142</v>
      </c>
    </row>
    <row r="22" spans="1:52" x14ac:dyDescent="0.25">
      <c r="A22" s="15">
        <v>18</v>
      </c>
      <c r="B22" s="16" t="s">
        <v>56</v>
      </c>
      <c r="C22" s="17">
        <v>23584</v>
      </c>
      <c r="D22" s="18" t="s">
        <v>37</v>
      </c>
      <c r="E22" s="16" t="s">
        <v>38</v>
      </c>
      <c r="F22" s="19" t="s">
        <v>39</v>
      </c>
      <c r="G22" s="20">
        <v>11</v>
      </c>
      <c r="H22" s="21">
        <f t="shared" si="0"/>
        <v>66</v>
      </c>
      <c r="I22" s="21"/>
      <c r="J22" s="21">
        <f t="shared" si="1"/>
        <v>0</v>
      </c>
      <c r="K22" s="21">
        <v>15</v>
      </c>
      <c r="L22" s="21">
        <f t="shared" si="2"/>
        <v>34</v>
      </c>
      <c r="M22" s="22"/>
      <c r="N22" s="21">
        <f t="shared" si="3"/>
        <v>0</v>
      </c>
      <c r="O22" s="22">
        <v>5</v>
      </c>
      <c r="P22" s="22">
        <f t="shared" si="4"/>
        <v>10</v>
      </c>
      <c r="Q22" s="22">
        <v>4</v>
      </c>
      <c r="R22" s="22">
        <f t="shared" si="5"/>
        <v>12</v>
      </c>
      <c r="S22" s="23">
        <f t="shared" si="6"/>
        <v>122</v>
      </c>
      <c r="T22" s="15"/>
      <c r="U22" s="21">
        <f t="shared" si="7"/>
        <v>0</v>
      </c>
      <c r="V22" s="21"/>
      <c r="W22" s="21">
        <f t="shared" si="8"/>
        <v>0</v>
      </c>
      <c r="X22" s="21"/>
      <c r="Y22" s="21">
        <f t="shared" si="9"/>
        <v>0</v>
      </c>
      <c r="Z22" s="21"/>
      <c r="AA22" s="21">
        <f t="shared" si="10"/>
        <v>0</v>
      </c>
      <c r="AB22" s="23">
        <f t="shared" si="11"/>
        <v>0</v>
      </c>
      <c r="AC22" s="15"/>
      <c r="AD22" s="21"/>
      <c r="AE22" s="23"/>
      <c r="AF22" s="15">
        <v>1</v>
      </c>
      <c r="AG22" s="21">
        <f t="shared" si="12"/>
        <v>12</v>
      </c>
      <c r="AH22" s="21"/>
      <c r="AI22" s="21">
        <f t="shared" si="13"/>
        <v>0</v>
      </c>
      <c r="AJ22" s="21"/>
      <c r="AK22" s="21">
        <f t="shared" si="14"/>
        <v>0</v>
      </c>
      <c r="AL22" s="21">
        <v>1</v>
      </c>
      <c r="AM22" s="21">
        <f t="shared" si="15"/>
        <v>1</v>
      </c>
      <c r="AN22" s="21"/>
      <c r="AO22" s="21">
        <f t="shared" si="16"/>
        <v>0</v>
      </c>
      <c r="AP22" s="21"/>
      <c r="AQ22" s="21">
        <f t="shared" si="17"/>
        <v>0</v>
      </c>
      <c r="AR22" s="21"/>
      <c r="AS22" s="21">
        <f t="shared" si="18"/>
        <v>0</v>
      </c>
      <c r="AT22" s="21"/>
      <c r="AU22" s="24">
        <f t="shared" si="19"/>
        <v>0</v>
      </c>
      <c r="AV22" s="21"/>
      <c r="AW22" s="24">
        <f t="shared" si="20"/>
        <v>0</v>
      </c>
      <c r="AX22" s="24">
        <f t="shared" si="21"/>
        <v>1</v>
      </c>
      <c r="AY22" s="25">
        <f t="shared" si="22"/>
        <v>13</v>
      </c>
      <c r="AZ22" s="35">
        <f t="shared" si="23"/>
        <v>135</v>
      </c>
    </row>
    <row r="23" spans="1:52" x14ac:dyDescent="0.25">
      <c r="A23" s="15">
        <v>19</v>
      </c>
      <c r="B23" s="16" t="s">
        <v>57</v>
      </c>
      <c r="C23" s="17">
        <v>23084</v>
      </c>
      <c r="D23" s="18" t="s">
        <v>58</v>
      </c>
      <c r="E23" s="16" t="s">
        <v>38</v>
      </c>
      <c r="F23" s="19" t="s">
        <v>39</v>
      </c>
      <c r="G23" s="20">
        <v>11</v>
      </c>
      <c r="H23" s="21">
        <f t="shared" si="0"/>
        <v>66</v>
      </c>
      <c r="I23" s="21"/>
      <c r="J23" s="21">
        <f t="shared" si="1"/>
        <v>0</v>
      </c>
      <c r="K23" s="21">
        <v>10</v>
      </c>
      <c r="L23" s="21">
        <f t="shared" si="2"/>
        <v>24</v>
      </c>
      <c r="M23" s="22"/>
      <c r="N23" s="21">
        <f t="shared" si="3"/>
        <v>0</v>
      </c>
      <c r="O23" s="22">
        <v>5</v>
      </c>
      <c r="P23" s="22">
        <f t="shared" si="4"/>
        <v>10</v>
      </c>
      <c r="Q23" s="22">
        <v>4</v>
      </c>
      <c r="R23" s="22">
        <f t="shared" si="5"/>
        <v>12</v>
      </c>
      <c r="S23" s="23">
        <f t="shared" si="6"/>
        <v>112</v>
      </c>
      <c r="T23" s="15"/>
      <c r="U23" s="21">
        <f t="shared" si="7"/>
        <v>0</v>
      </c>
      <c r="V23" s="21"/>
      <c r="W23" s="21">
        <f t="shared" si="8"/>
        <v>0</v>
      </c>
      <c r="X23" s="21"/>
      <c r="Y23" s="21">
        <f t="shared" si="9"/>
        <v>0</v>
      </c>
      <c r="Z23" s="21"/>
      <c r="AA23" s="21">
        <f t="shared" si="10"/>
        <v>0</v>
      </c>
      <c r="AB23" s="23">
        <f t="shared" si="11"/>
        <v>0</v>
      </c>
      <c r="AC23" s="15"/>
      <c r="AD23" s="21"/>
      <c r="AE23" s="23"/>
      <c r="AF23" s="15">
        <v>1</v>
      </c>
      <c r="AG23" s="21">
        <f t="shared" si="12"/>
        <v>12</v>
      </c>
      <c r="AH23" s="21"/>
      <c r="AI23" s="21">
        <f t="shared" si="13"/>
        <v>0</v>
      </c>
      <c r="AJ23" s="21"/>
      <c r="AK23" s="21">
        <f t="shared" si="14"/>
        <v>0</v>
      </c>
      <c r="AL23" s="21">
        <v>1</v>
      </c>
      <c r="AM23" s="21">
        <f t="shared" si="15"/>
        <v>1</v>
      </c>
      <c r="AN23" s="21">
        <v>1</v>
      </c>
      <c r="AO23" s="21">
        <f t="shared" si="16"/>
        <v>5</v>
      </c>
      <c r="AP23" s="21"/>
      <c r="AQ23" s="21">
        <f t="shared" si="17"/>
        <v>0</v>
      </c>
      <c r="AR23" s="21"/>
      <c r="AS23" s="21">
        <f t="shared" si="18"/>
        <v>0</v>
      </c>
      <c r="AT23" s="21"/>
      <c r="AU23" s="24">
        <f t="shared" si="19"/>
        <v>0</v>
      </c>
      <c r="AV23" s="21"/>
      <c r="AW23" s="24">
        <f t="shared" si="20"/>
        <v>0</v>
      </c>
      <c r="AX23" s="24">
        <f t="shared" si="21"/>
        <v>6</v>
      </c>
      <c r="AY23" s="25">
        <f t="shared" si="22"/>
        <v>18</v>
      </c>
      <c r="AZ23" s="35">
        <f t="shared" si="23"/>
        <v>130</v>
      </c>
    </row>
    <row r="24" spans="1:52" ht="15.75" thickBot="1" x14ac:dyDescent="0.3">
      <c r="A24" s="15">
        <v>20</v>
      </c>
      <c r="B24" s="26" t="s">
        <v>59</v>
      </c>
      <c r="C24" s="27">
        <v>24849</v>
      </c>
      <c r="D24" s="28" t="s">
        <v>37</v>
      </c>
      <c r="E24" s="26" t="s">
        <v>38</v>
      </c>
      <c r="F24" s="29" t="s">
        <v>39</v>
      </c>
      <c r="G24" s="20">
        <v>11</v>
      </c>
      <c r="H24" s="30">
        <f t="shared" si="0"/>
        <v>66</v>
      </c>
      <c r="I24" s="30"/>
      <c r="J24" s="30">
        <f t="shared" si="1"/>
        <v>0</v>
      </c>
      <c r="K24" s="30">
        <v>13</v>
      </c>
      <c r="L24" s="30">
        <f t="shared" si="2"/>
        <v>30</v>
      </c>
      <c r="M24" s="31"/>
      <c r="N24" s="30">
        <f t="shared" si="3"/>
        <v>0</v>
      </c>
      <c r="O24" s="22">
        <v>5</v>
      </c>
      <c r="P24" s="31">
        <f t="shared" si="4"/>
        <v>10</v>
      </c>
      <c r="Q24" s="31">
        <v>4</v>
      </c>
      <c r="R24" s="22">
        <f t="shared" si="5"/>
        <v>12</v>
      </c>
      <c r="S24" s="32">
        <f t="shared" si="6"/>
        <v>118</v>
      </c>
      <c r="T24" s="33"/>
      <c r="U24" s="30">
        <f t="shared" si="7"/>
        <v>0</v>
      </c>
      <c r="V24" s="30"/>
      <c r="W24" s="30">
        <f t="shared" si="8"/>
        <v>0</v>
      </c>
      <c r="X24" s="30"/>
      <c r="Y24" s="30">
        <f t="shared" si="9"/>
        <v>0</v>
      </c>
      <c r="Z24" s="30"/>
      <c r="AA24" s="30">
        <f t="shared" si="10"/>
        <v>0</v>
      </c>
      <c r="AB24" s="32">
        <f t="shared" si="11"/>
        <v>0</v>
      </c>
      <c r="AC24" s="33"/>
      <c r="AD24" s="30"/>
      <c r="AE24" s="32"/>
      <c r="AF24" s="33">
        <v>1</v>
      </c>
      <c r="AG24" s="30">
        <f t="shared" si="12"/>
        <v>12</v>
      </c>
      <c r="AH24" s="30"/>
      <c r="AI24" s="30">
        <f t="shared" si="13"/>
        <v>0</v>
      </c>
      <c r="AJ24" s="30"/>
      <c r="AK24" s="30">
        <f t="shared" si="14"/>
        <v>0</v>
      </c>
      <c r="AL24" s="30"/>
      <c r="AM24" s="30">
        <f t="shared" si="15"/>
        <v>0</v>
      </c>
      <c r="AN24" s="30"/>
      <c r="AO24" s="30">
        <f t="shared" si="16"/>
        <v>0</v>
      </c>
      <c r="AP24" s="30"/>
      <c r="AQ24" s="30">
        <f t="shared" si="17"/>
        <v>0</v>
      </c>
      <c r="AR24" s="30"/>
      <c r="AS24" s="30">
        <f t="shared" si="18"/>
        <v>0</v>
      </c>
      <c r="AT24" s="30"/>
      <c r="AU24" s="24">
        <f t="shared" si="19"/>
        <v>0</v>
      </c>
      <c r="AV24" s="30"/>
      <c r="AW24" s="24">
        <f t="shared" si="20"/>
        <v>0</v>
      </c>
      <c r="AX24" s="24">
        <f t="shared" si="21"/>
        <v>0</v>
      </c>
      <c r="AY24" s="34">
        <f t="shared" si="22"/>
        <v>12</v>
      </c>
      <c r="AZ24" s="36">
        <f t="shared" si="23"/>
        <v>130</v>
      </c>
    </row>
  </sheetData>
  <sheetProtection password="9070" sheet="1" objects="1" scenarios="1"/>
  <sortState ref="A5:AZ24">
    <sortCondition descending="1" ref="AZ5:AZ24"/>
    <sortCondition ref="C5:C24"/>
  </sortState>
  <mergeCells count="9">
    <mergeCell ref="A1:AZ1"/>
    <mergeCell ref="A2:AZ2"/>
    <mergeCell ref="A3:D3"/>
    <mergeCell ref="G3:S3"/>
    <mergeCell ref="T3:AB3"/>
    <mergeCell ref="AC3:AE3"/>
    <mergeCell ref="AF3:AY3"/>
    <mergeCell ref="AZ3:AZ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2019-08-22T13:15:16Z</dcterms:created>
  <dcterms:modified xsi:type="dcterms:W3CDTF">2019-08-27T09:54:52Z</dcterms:modified>
</cp:coreProperties>
</file>